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52" windowHeight="9288" activeTab="0"/>
  </bookViews>
  <sheets>
    <sheet name="День1" sheetId="1" r:id="rId1"/>
    <sheet name="День2" sheetId="2" r:id="rId2"/>
    <sheet name="Фото-КП" sheetId="3" r:id="rId3"/>
    <sheet name="Профессионал" sheetId="4" r:id="rId4"/>
    <sheet name="Стандарт" sheetId="5" r:id="rId5"/>
    <sheet name="ЧМО" sheetId="6" r:id="rId6"/>
    <sheet name="Дебют" sheetId="7" r:id="rId7"/>
  </sheets>
  <externalReferences>
    <externalReference r:id="rId10"/>
  </externalReferences>
  <definedNames/>
  <calcPr fullCalcOnLoad="1"/>
</workbook>
</file>

<file path=xl/comments1.xml><?xml version="1.0" encoding="utf-8"?>
<comments xmlns="http://schemas.openxmlformats.org/spreadsheetml/2006/main">
  <authors>
    <author>Филипьева Анна Александровна</author>
    <author>Анна Филипьева</author>
  </authors>
  <commentList>
    <comment ref="BN6" authorId="0">
      <text>
        <r>
          <rPr>
            <b/>
            <sz val="8"/>
            <rFont val="Tahoma"/>
            <family val="2"/>
          </rPr>
          <t>Филипьева Анна Александровна:</t>
        </r>
        <r>
          <rPr>
            <sz val="8"/>
            <rFont val="Tahoma"/>
            <family val="2"/>
          </rPr>
          <t xml:space="preserve">
Формула для участников! Не берёт в расчёт худшего времени результаты нулевых экипажей</t>
        </r>
      </text>
    </comment>
    <comment ref="CH6" authorId="0">
      <text>
        <r>
          <rPr>
            <b/>
            <sz val="8"/>
            <rFont val="Tahoma"/>
            <family val="2"/>
          </rPr>
          <t>Филипьева Анна Александровна:</t>
        </r>
        <r>
          <rPr>
            <sz val="8"/>
            <rFont val="Tahoma"/>
            <family val="2"/>
          </rPr>
          <t xml:space="preserve">
Формула для участников! 
</t>
        </r>
      </text>
    </comment>
    <comment ref="J9" authorId="1">
      <text>
        <r>
          <rPr>
            <b/>
            <sz val="9"/>
            <rFont val="Tahoma"/>
            <family val="0"/>
          </rPr>
          <t>Без отметки!</t>
        </r>
      </text>
    </comment>
    <comment ref="J20" authorId="1">
      <text>
        <r>
          <rPr>
            <b/>
            <sz val="9"/>
            <rFont val="Tahoma"/>
            <family val="0"/>
          </rPr>
          <t>Без отметки</t>
        </r>
      </text>
    </comment>
    <comment ref="J26" authorId="1">
      <text>
        <r>
          <rPr>
            <b/>
            <sz val="9"/>
            <rFont val="Tahoma"/>
            <family val="0"/>
          </rPr>
          <t>Без отметки</t>
        </r>
      </text>
    </comment>
    <comment ref="J30" authorId="1">
      <text>
        <r>
          <rPr>
            <b/>
            <sz val="9"/>
            <rFont val="Tahoma"/>
            <family val="0"/>
          </rPr>
          <t>Без отметки</t>
        </r>
      </text>
    </comment>
  </commentList>
</comments>
</file>

<file path=xl/comments2.xml><?xml version="1.0" encoding="utf-8"?>
<comments xmlns="http://schemas.openxmlformats.org/spreadsheetml/2006/main">
  <authors>
    <author>User</author>
    <author>Филипьева Анна Александровна</author>
  </authors>
  <commentList>
    <comment ref="AH4" authorId="0">
      <text>
        <r>
          <rPr>
            <b/>
            <sz val="8"/>
            <rFont val="Tahoma"/>
            <family val="2"/>
          </rPr>
          <t>Норматив по ПДД</t>
        </r>
      </text>
    </comment>
    <comment ref="BG6" authorId="1">
      <text>
        <r>
          <rPr>
            <b/>
            <sz val="8"/>
            <rFont val="Tahoma"/>
            <family val="2"/>
          </rPr>
          <t>Филипьева Анна Александровна:</t>
        </r>
        <r>
          <rPr>
            <sz val="8"/>
            <rFont val="Tahoma"/>
            <family val="2"/>
          </rPr>
          <t xml:space="preserve">
Формула для участников! 
</t>
        </r>
      </text>
    </comment>
  </commentList>
</comments>
</file>

<file path=xl/sharedStrings.xml><?xml version="1.0" encoding="utf-8"?>
<sst xmlns="http://schemas.openxmlformats.org/spreadsheetml/2006/main" count="4069" uniqueCount="134">
  <si>
    <t>время</t>
  </si>
  <si>
    <t>День 1</t>
  </si>
  <si>
    <t>льгота</t>
  </si>
  <si>
    <t>км.</t>
  </si>
  <si>
    <t>193.47</t>
  </si>
  <si>
    <t>365.43</t>
  </si>
  <si>
    <t xml:space="preserve">№ </t>
  </si>
  <si>
    <t>Зачет</t>
  </si>
  <si>
    <t>Ст.№</t>
  </si>
  <si>
    <t>Экипаж</t>
  </si>
  <si>
    <t>КВ0 Старт</t>
  </si>
  <si>
    <t>ВКВ1</t>
  </si>
  <si>
    <t>ДС1 (РД1) Петрищево</t>
  </si>
  <si>
    <t>КВ1 Верея (отс.)</t>
  </si>
  <si>
    <t>ДС2 (РДC1) Водохранилища</t>
  </si>
  <si>
    <t>Итого штраф на РДС1</t>
  </si>
  <si>
    <t>Прочие нарушения</t>
  </si>
  <si>
    <t>ДС3 (РД2) Петляющий</t>
  </si>
  <si>
    <t>Прочие пенализации</t>
  </si>
  <si>
    <t>КВ2 Вязьма (раннее прибытие в пределах льготы ВКВ не пенализируется)</t>
  </si>
  <si>
    <t>ДС</t>
  </si>
  <si>
    <t>Фото-КП</t>
  </si>
  <si>
    <t>КВ</t>
  </si>
  <si>
    <t>ПДД</t>
  </si>
  <si>
    <t>ВКВ</t>
  </si>
  <si>
    <t>Всего</t>
  </si>
  <si>
    <t>факт</t>
  </si>
  <si>
    <t>штраф</t>
  </si>
  <si>
    <t>Время отметки расч.</t>
  </si>
  <si>
    <t>штраф (ВКВ)</t>
  </si>
  <si>
    <t>Штраф (ВКВ)</t>
  </si>
  <si>
    <t>Старт факт.</t>
  </si>
  <si>
    <t>Финиш</t>
  </si>
  <si>
    <t>Коррек-тировка судейс-ких часов</t>
  </si>
  <si>
    <t>Накоплен-ная судейская задержка</t>
  </si>
  <si>
    <t>Снятое опоздание в пределах задержки</t>
  </si>
  <si>
    <t>Финиш - Старт 1</t>
  </si>
  <si>
    <t>Финиш - Старт 2</t>
  </si>
  <si>
    <t>Финиш - Старт 3</t>
  </si>
  <si>
    <t>Время</t>
  </si>
  <si>
    <t>Пункт</t>
  </si>
  <si>
    <t>Штраф</t>
  </si>
  <si>
    <t>Итого (+ к штрафу на РДС1)</t>
  </si>
  <si>
    <t>Комментарий</t>
  </si>
  <si>
    <t>Предел льготы ВКВ расч.</t>
  </si>
  <si>
    <t>Итого:</t>
  </si>
  <si>
    <t>вне зачёта</t>
  </si>
  <si>
    <t>+</t>
  </si>
  <si>
    <t>не стартовал</t>
  </si>
  <si>
    <t>сход</t>
  </si>
  <si>
    <t>Остановка в зоне видимости Старта ДС</t>
  </si>
  <si>
    <t>Остановка и движение задним ходом, СФ</t>
  </si>
  <si>
    <t>Движение задним ходом на перекрестке в позиции 55 (протокол старта РД1)</t>
  </si>
  <si>
    <t>День 2</t>
  </si>
  <si>
    <t>184.79</t>
  </si>
  <si>
    <t>217.06</t>
  </si>
  <si>
    <t>КВ3 Утренний</t>
  </si>
  <si>
    <t>ДС4 (РД3) Хмелита</t>
  </si>
  <si>
    <t>ДС5 (РУ1) Городок</t>
  </si>
  <si>
    <t>КВ4 Две Области</t>
  </si>
  <si>
    <t>ДС6 (РД4) Грунтовый</t>
  </si>
  <si>
    <r>
      <t xml:space="preserve">КВ5 Финиш Ф7 (раннее прибытие в пределах льготы ВКВ не пенализируется)
</t>
    </r>
    <r>
      <rPr>
        <b/>
        <sz val="10"/>
        <color indexed="10"/>
        <rFont val="Arial Cyr"/>
        <family val="0"/>
      </rPr>
      <t>пенализация снята</t>
    </r>
  </si>
  <si>
    <t>Всего пенали-зация за 2 дня</t>
  </si>
  <si>
    <t>Старт факт. (совм.)</t>
  </si>
  <si>
    <t xml:space="preserve">Старт факт. </t>
  </si>
  <si>
    <t xml:space="preserve">Отметка </t>
  </si>
  <si>
    <t>Итого (+ к штрафу на РУ1)</t>
  </si>
  <si>
    <t>Финиш ДС5</t>
  </si>
  <si>
    <t>Старт ДС5</t>
  </si>
  <si>
    <t>Сход</t>
  </si>
  <si>
    <t>Фото принято -</t>
  </si>
  <si>
    <t>Фото нет/не принято -</t>
  </si>
  <si>
    <t>образец:</t>
  </si>
  <si>
    <t>Танк</t>
  </si>
  <si>
    <t>Храм</t>
  </si>
  <si>
    <t>Каски</t>
  </si>
  <si>
    <t>Храм2</t>
  </si>
  <si>
    <t>Трансформатор</t>
  </si>
  <si>
    <t>Будка</t>
  </si>
  <si>
    <t>Гараж 417</t>
  </si>
  <si>
    <t>ФКВ3 (указать время!)</t>
  </si>
  <si>
    <t>ФКВ4 (указать время!)</t>
  </si>
  <si>
    <t>Фото КП1</t>
  </si>
  <si>
    <t>Фото КП2</t>
  </si>
  <si>
    <t>Фото КП3</t>
  </si>
  <si>
    <t>Фото КП4</t>
  </si>
  <si>
    <t>Фото КП5</t>
  </si>
  <si>
    <t>Фото КП6</t>
  </si>
  <si>
    <t>Фото КП7</t>
  </si>
  <si>
    <t>ИТОГО</t>
  </si>
  <si>
    <t xml:space="preserve">Ралли "Марафон 1000 Вёрст" </t>
  </si>
  <si>
    <t>6 - 7 октября 2018</t>
  </si>
  <si>
    <t>Итоговая классификация - зачёт "Профессионал"</t>
  </si>
  <si>
    <t>Общий результат</t>
  </si>
  <si>
    <t>Фото КП</t>
  </si>
  <si>
    <t>Итого</t>
  </si>
  <si>
    <t>Мозговая Светлана, Сальников Евгений</t>
  </si>
  <si>
    <t>Золотов Антон, Золотова Мария</t>
  </si>
  <si>
    <t>Фролов Дмитрий, Ивинский Максим</t>
  </si>
  <si>
    <t>Мозговая Светлана, Глазков Дмитрий</t>
  </si>
  <si>
    <t>Никулин Максим, Никулина Кристина</t>
  </si>
  <si>
    <t>Кананыхина Ольга, Подобедов Дмитрий</t>
  </si>
  <si>
    <t>Почивалов Александр, Колесников Константин</t>
  </si>
  <si>
    <t>Козлов Матвей, Кузьмич Оксана</t>
  </si>
  <si>
    <t>Кананадзе Сергей, Подшивалов Александр</t>
  </si>
  <si>
    <t>Носатенко Пётр, Ермолаев Сергей</t>
  </si>
  <si>
    <t>Итоговая классификация - зачёт "Стандарт"</t>
  </si>
  <si>
    <t>Галочкин Сергей, Куприянов Артём</t>
  </si>
  <si>
    <t>Попов Вадим, Руновский Сергей</t>
  </si>
  <si>
    <t>Лариков Иван, Рейснер Андрей</t>
  </si>
  <si>
    <t>Корочкин Олег, Корочкина Анна</t>
  </si>
  <si>
    <t>Жаринов Сергей, Лихачёва Юлия</t>
  </si>
  <si>
    <t>Тынчеров Евгений, Синицын Алексей</t>
  </si>
  <si>
    <t>Синявский Александр, Тулаченков Василий</t>
  </si>
  <si>
    <t>Швецов Никита, Швецов Фёдор</t>
  </si>
  <si>
    <t>Буракова Наталья, Чернышева Елена</t>
  </si>
  <si>
    <t>Топоров Илья, Данилычев Иван</t>
  </si>
  <si>
    <t>Ничукина Илона, Ничукин Егор</t>
  </si>
  <si>
    <t>Грибов Дмитрий, Грибова Наталья</t>
  </si>
  <si>
    <t>Новоселов Сергей, Пяткина Ирина</t>
  </si>
  <si>
    <t>Русаков Сергей, Русакова Наталья</t>
  </si>
  <si>
    <t>Зискинд Дмитрий, Чавтараева Ольга</t>
  </si>
  <si>
    <t>Итоговая классификация - номинация "Дебют"</t>
  </si>
  <si>
    <t>Мельникова Яна, Кравченко Руслан</t>
  </si>
  <si>
    <t>-</t>
  </si>
  <si>
    <t/>
  </si>
  <si>
    <t>Нет СП</t>
  </si>
  <si>
    <t>Профессионал</t>
  </si>
  <si>
    <t>Стандарт</t>
  </si>
  <si>
    <t>Данилычев Иван, Топоров Илья</t>
  </si>
  <si>
    <t>нет СП</t>
  </si>
  <si>
    <t xml:space="preserve"> Нет СП</t>
  </si>
  <si>
    <t>MIN</t>
  </si>
  <si>
    <t>Итоговая классификация - этап Чемпионата МО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</si>
</sst>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d\-mmm\-yyyy"/>
    <numFmt numFmtId="166" formatCode="hh:mm:ss"/>
    <numFmt numFmtId="167" formatCode="_(* #,##0.00_);_(* \(#,##0.00\);_(* &quot;-&quot;??_);_(@_)"/>
    <numFmt numFmtId="168" formatCode="hh:mm"/>
    <numFmt numFmtId="169" formatCode="_(* #,##0_);_(* \(#,##0\);_(* &quot;-&quot;??_);_(@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u val="single"/>
      <sz val="14"/>
      <name val="Arial Cyr"/>
      <family val="2"/>
    </font>
    <font>
      <b/>
      <sz val="12"/>
      <color indexed="10"/>
      <name val="Arial Cyr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2"/>
    </font>
    <font>
      <b/>
      <sz val="10"/>
      <name val="Arial"/>
      <family val="2"/>
    </font>
    <font>
      <b/>
      <sz val="10"/>
      <color indexed="14"/>
      <name val="Arial Cyr"/>
      <family val="2"/>
    </font>
    <font>
      <sz val="10"/>
      <color indexed="20"/>
      <name val="Arial Cyr"/>
      <family val="2"/>
    </font>
    <font>
      <sz val="10"/>
      <color indexed="10"/>
      <name val="Arial Cyr"/>
      <family val="2"/>
    </font>
    <font>
      <sz val="10"/>
      <color indexed="60"/>
      <name val="Arial Cyr"/>
      <family val="0"/>
    </font>
    <font>
      <b/>
      <sz val="10"/>
      <color indexed="20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0"/>
    </font>
    <font>
      <b/>
      <sz val="12"/>
      <name val="Arial Cyr"/>
      <family val="2"/>
    </font>
    <font>
      <b/>
      <sz val="14"/>
      <color indexed="9"/>
      <name val="Arial Black"/>
      <family val="2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4"/>
      <name val="Arial Cyr"/>
      <family val="2"/>
    </font>
    <font>
      <b/>
      <sz val="14"/>
      <name val="Arial Black"/>
      <family val="2"/>
    </font>
    <font>
      <b/>
      <sz val="12"/>
      <color indexed="12"/>
      <name val="Arial Cyr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2"/>
    </font>
    <font>
      <sz val="10"/>
      <color theme="5" tint="-0.24997000396251678"/>
      <name val="Arial Cyr"/>
      <family val="0"/>
    </font>
    <font>
      <b/>
      <sz val="8"/>
      <name val="Calibri"/>
      <family val="2"/>
    </font>
  </fonts>
  <fills count="8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indexed="63"/>
      </bottom>
    </border>
    <border>
      <left style="medium"/>
      <right style="medium"/>
      <top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medium"/>
      <top/>
      <bottom style="hair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>
        <color indexed="63"/>
      </right>
      <top style="medium"/>
      <bottom/>
    </border>
    <border>
      <left/>
      <right style="thin">
        <color indexed="63"/>
      </right>
      <top style="medium"/>
      <bottom/>
    </border>
    <border>
      <left style="medium"/>
      <right style="thin">
        <color indexed="63"/>
      </right>
      <top style="thin">
        <color indexed="63"/>
      </top>
      <bottom/>
    </border>
    <border>
      <left style="medium"/>
      <right style="thin">
        <color indexed="63"/>
      </right>
      <top style="thin"/>
      <bottom style="medium"/>
    </border>
    <border>
      <left style="thin">
        <color indexed="63"/>
      </left>
      <right/>
      <top style="thin"/>
      <bottom style="medium"/>
    </border>
    <border>
      <left style="thin">
        <color indexed="63"/>
      </left>
      <right style="thin"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>
        <color indexed="8"/>
      </right>
      <top/>
      <bottom style="hair">
        <color indexed="8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/>
      <bottom/>
    </border>
    <border>
      <left/>
      <right style="hair">
        <color indexed="8"/>
      </right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7" fillId="3" borderId="0" applyNumberFormat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0" fontId="0" fillId="6" borderId="0" applyNumberFormat="0" applyBorder="0" applyAlignment="0" applyProtection="0"/>
    <xf numFmtId="0" fontId="47" fillId="7" borderId="0" applyNumberFormat="0" applyBorder="0" applyAlignment="0" applyProtection="0"/>
    <xf numFmtId="0" fontId="0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47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0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24" fillId="27" borderId="0" applyNumberFormat="0" applyBorder="0" applyAlignment="0" applyProtection="0"/>
    <xf numFmtId="0" fontId="48" fillId="28" borderId="0" applyNumberFormat="0" applyBorder="0" applyAlignment="0" applyProtection="0"/>
    <xf numFmtId="0" fontId="24" fillId="29" borderId="0" applyNumberFormat="0" applyBorder="0" applyAlignment="0" applyProtection="0"/>
    <xf numFmtId="0" fontId="48" fillId="30" borderId="0" applyNumberFormat="0" applyBorder="0" applyAlignment="0" applyProtection="0"/>
    <xf numFmtId="0" fontId="24" fillId="31" borderId="0" applyNumberFormat="0" applyBorder="0" applyAlignment="0" applyProtection="0"/>
    <xf numFmtId="0" fontId="48" fillId="32" borderId="0" applyNumberFormat="0" applyBorder="0" applyAlignment="0" applyProtection="0"/>
    <xf numFmtId="0" fontId="24" fillId="33" borderId="0" applyNumberFormat="0" applyBorder="0" applyAlignment="0" applyProtection="0"/>
    <xf numFmtId="0" fontId="48" fillId="34" borderId="0" applyNumberFormat="0" applyBorder="0" applyAlignment="0" applyProtection="0"/>
    <xf numFmtId="0" fontId="24" fillId="35" borderId="0" applyNumberFormat="0" applyBorder="0" applyAlignment="0" applyProtection="0"/>
    <xf numFmtId="0" fontId="48" fillId="36" borderId="0" applyNumberFormat="0" applyBorder="0" applyAlignment="0" applyProtection="0"/>
    <xf numFmtId="0" fontId="24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24" fillId="39" borderId="0" applyNumberFormat="0" applyBorder="0" applyAlignment="0" applyProtection="0"/>
    <xf numFmtId="0" fontId="48" fillId="40" borderId="0" applyNumberFormat="0" applyBorder="0" applyAlignment="0" applyProtection="0"/>
    <xf numFmtId="0" fontId="24" fillId="41" borderId="0" applyNumberFormat="0" applyBorder="0" applyAlignment="0" applyProtection="0"/>
    <xf numFmtId="0" fontId="48" fillId="42" borderId="0" applyNumberFormat="0" applyBorder="0" applyAlignment="0" applyProtection="0"/>
    <xf numFmtId="0" fontId="24" fillId="43" borderId="0" applyNumberFormat="0" applyBorder="0" applyAlignment="0" applyProtection="0"/>
    <xf numFmtId="0" fontId="48" fillId="44" borderId="0" applyNumberFormat="0" applyBorder="0" applyAlignment="0" applyProtection="0"/>
    <xf numFmtId="0" fontId="24" fillId="45" borderId="0" applyNumberFormat="0" applyBorder="0" applyAlignment="0" applyProtection="0"/>
    <xf numFmtId="0" fontId="48" fillId="46" borderId="0" applyNumberFormat="0" applyBorder="0" applyAlignment="0" applyProtection="0"/>
    <xf numFmtId="0" fontId="24" fillId="47" borderId="0" applyNumberFormat="0" applyBorder="0" applyAlignment="0" applyProtection="0"/>
    <xf numFmtId="0" fontId="48" fillId="48" borderId="0" applyNumberFormat="0" applyBorder="0" applyAlignment="0" applyProtection="0"/>
    <xf numFmtId="0" fontId="24" fillId="49" borderId="0" applyNumberFormat="0" applyBorder="0" applyAlignment="0" applyProtection="0"/>
    <xf numFmtId="0" fontId="50" fillId="50" borderId="1" applyNumberFormat="0" applyAlignment="0" applyProtection="0"/>
    <xf numFmtId="0" fontId="50" fillId="50" borderId="1" applyNumberFormat="0" applyAlignment="0" applyProtection="0"/>
    <xf numFmtId="0" fontId="51" fillId="51" borderId="2" applyNumberFormat="0" applyAlignment="0" applyProtection="0"/>
    <xf numFmtId="0" fontId="51" fillId="51" borderId="2" applyNumberFormat="0" applyAlignment="0" applyProtection="0"/>
    <xf numFmtId="0" fontId="52" fillId="51" borderId="1" applyNumberFormat="0" applyAlignment="0" applyProtection="0"/>
    <xf numFmtId="0" fontId="52" fillId="51" borderId="1" applyNumberFormat="0" applyAlignment="0" applyProtection="0"/>
    <xf numFmtId="0" fontId="5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52" borderId="11" applyNumberFormat="0" applyAlignment="0" applyProtection="0"/>
    <xf numFmtId="0" fontId="35" fillId="52" borderId="1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55" borderId="12" applyNumberFormat="0" applyFont="0" applyAlignment="0" applyProtection="0"/>
    <xf numFmtId="0" fontId="47" fillId="55" borderId="12" applyNumberFormat="0" applyFont="0" applyAlignment="0" applyProtection="0"/>
    <xf numFmtId="9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2" fillId="57" borderId="0" xfId="91" applyFill="1" applyAlignment="1">
      <alignment horizontal="center"/>
      <protection/>
    </xf>
    <xf numFmtId="0" fontId="3" fillId="57" borderId="0" xfId="91" applyFont="1" applyFill="1" applyAlignment="1">
      <alignment horizontal="center"/>
      <protection/>
    </xf>
    <xf numFmtId="0" fontId="2" fillId="57" borderId="0" xfId="91" applyFill="1">
      <alignment/>
      <protection/>
    </xf>
    <xf numFmtId="0" fontId="2" fillId="57" borderId="0" xfId="91" applyFill="1" applyAlignment="1">
      <alignment horizontal="right"/>
      <protection/>
    </xf>
    <xf numFmtId="1" fontId="2" fillId="57" borderId="0" xfId="91" applyNumberFormat="1" applyFill="1" applyAlignment="1">
      <alignment horizontal="left"/>
      <protection/>
    </xf>
    <xf numFmtId="1" fontId="2" fillId="58" borderId="0" xfId="91" applyNumberFormat="1" applyFont="1" applyFill="1" applyAlignment="1">
      <alignment horizontal="right"/>
      <protection/>
    </xf>
    <xf numFmtId="0" fontId="2" fillId="0" borderId="0" xfId="91" applyFill="1">
      <alignment/>
      <protection/>
    </xf>
    <xf numFmtId="0" fontId="2" fillId="57" borderId="0" xfId="91" applyFill="1" applyBorder="1" applyAlignment="1">
      <alignment horizontal="center"/>
      <protection/>
    </xf>
    <xf numFmtId="0" fontId="3" fillId="57" borderId="0" xfId="91" applyFont="1" applyFill="1" applyAlignment="1">
      <alignment horizontal="center"/>
      <protection/>
    </xf>
    <xf numFmtId="0" fontId="2" fillId="59" borderId="0" xfId="91" applyFill="1">
      <alignment/>
      <protection/>
    </xf>
    <xf numFmtId="0" fontId="2" fillId="60" borderId="0" xfId="91" applyFill="1" applyAlignment="1">
      <alignment horizontal="center"/>
      <protection/>
    </xf>
    <xf numFmtId="0" fontId="3" fillId="60" borderId="0" xfId="91" applyFont="1" applyFill="1" applyAlignment="1">
      <alignment horizontal="center"/>
      <protection/>
    </xf>
    <xf numFmtId="14" fontId="4" fillId="59" borderId="0" xfId="91" applyNumberFormat="1" applyFont="1" applyFill="1" applyAlignment="1">
      <alignment horizontal="left"/>
      <protection/>
    </xf>
    <xf numFmtId="0" fontId="3" fillId="60" borderId="0" xfId="91" applyFont="1" applyFill="1" applyBorder="1" applyAlignment="1">
      <alignment horizontal="center"/>
      <protection/>
    </xf>
    <xf numFmtId="165" fontId="2" fillId="0" borderId="0" xfId="91" applyNumberFormat="1" applyFont="1" applyFill="1" applyBorder="1" applyAlignment="1">
      <alignment horizontal="right"/>
      <protection/>
    </xf>
    <xf numFmtId="0" fontId="3" fillId="60" borderId="0" xfId="91" applyFont="1" applyFill="1" applyBorder="1">
      <alignment/>
      <protection/>
    </xf>
    <xf numFmtId="165" fontId="5" fillId="60" borderId="0" xfId="91" applyNumberFormat="1" applyFont="1" applyFill="1" applyBorder="1" applyAlignment="1">
      <alignment/>
      <protection/>
    </xf>
    <xf numFmtId="165" fontId="2" fillId="60" borderId="0" xfId="91" applyNumberFormat="1" applyFont="1" applyFill="1" applyBorder="1" applyAlignment="1">
      <alignment horizontal="right"/>
      <protection/>
    </xf>
    <xf numFmtId="0" fontId="3" fillId="60" borderId="0" xfId="91" applyFont="1" applyFill="1">
      <alignment/>
      <protection/>
    </xf>
    <xf numFmtId="0" fontId="3" fillId="60" borderId="0" xfId="91" applyFont="1" applyFill="1" applyBorder="1">
      <alignment/>
      <protection/>
    </xf>
    <xf numFmtId="0" fontId="2" fillId="0" borderId="0" xfId="91" applyFill="1" applyAlignment="1">
      <alignment horizontal="center"/>
      <protection/>
    </xf>
    <xf numFmtId="0" fontId="72" fillId="0" borderId="0" xfId="91" applyFont="1" applyFill="1" applyAlignment="1">
      <alignment horizontal="center"/>
      <protection/>
    </xf>
    <xf numFmtId="0" fontId="3" fillId="0" borderId="0" xfId="91" applyFont="1" applyFill="1" applyAlignment="1">
      <alignment horizontal="center"/>
      <protection/>
    </xf>
    <xf numFmtId="2" fontId="2" fillId="60" borderId="0" xfId="91" applyNumberFormat="1" applyFill="1">
      <alignment/>
      <protection/>
    </xf>
    <xf numFmtId="166" fontId="2" fillId="60" borderId="0" xfId="91" applyNumberFormat="1" applyFill="1">
      <alignment/>
      <protection/>
    </xf>
    <xf numFmtId="0" fontId="2" fillId="60" borderId="0" xfId="91" applyFill="1" applyAlignment="1">
      <alignment horizontal="right"/>
      <protection/>
    </xf>
    <xf numFmtId="1" fontId="2" fillId="60" borderId="0" xfId="91" applyNumberFormat="1" applyFill="1" applyAlignment="1">
      <alignment horizontal="left"/>
      <protection/>
    </xf>
    <xf numFmtId="167" fontId="3" fillId="59" borderId="0" xfId="109" applyFont="1" applyFill="1" applyBorder="1" applyAlignment="1" applyProtection="1">
      <alignment horizontal="center" vertical="center"/>
      <protection locked="0"/>
    </xf>
    <xf numFmtId="1" fontId="7" fillId="59" borderId="0" xfId="91" applyNumberFormat="1" applyFont="1" applyFill="1">
      <alignment/>
      <protection/>
    </xf>
    <xf numFmtId="1" fontId="7" fillId="60" borderId="0" xfId="91" applyNumberFormat="1" applyFont="1" applyFill="1">
      <alignment/>
      <protection/>
    </xf>
    <xf numFmtId="0" fontId="2" fillId="58" borderId="0" xfId="91" applyFill="1">
      <alignment/>
      <protection/>
    </xf>
    <xf numFmtId="4" fontId="8" fillId="59" borderId="0" xfId="109" applyNumberFormat="1" applyFont="1" applyFill="1" applyBorder="1" applyAlignment="1">
      <alignment wrapText="1"/>
    </xf>
    <xf numFmtId="0" fontId="7" fillId="59" borderId="0" xfId="91" applyFont="1" applyFill="1" applyBorder="1" applyAlignment="1">
      <alignment horizontal="center"/>
      <protection/>
    </xf>
    <xf numFmtId="166" fontId="2" fillId="59" borderId="0" xfId="91" applyNumberFormat="1" applyFill="1">
      <alignment/>
      <protection/>
    </xf>
    <xf numFmtId="167" fontId="3" fillId="18" borderId="14" xfId="109" applyFont="1" applyFill="1" applyBorder="1" applyAlignment="1" applyProtection="1">
      <alignment vertical="center"/>
      <protection locked="0"/>
    </xf>
    <xf numFmtId="1" fontId="72" fillId="59" borderId="0" xfId="91" applyNumberFormat="1" applyFont="1" applyFill="1">
      <alignment/>
      <protection/>
    </xf>
    <xf numFmtId="0" fontId="2" fillId="58" borderId="0" xfId="91" applyFill="1" applyAlignment="1">
      <alignment horizontal="center"/>
      <protection/>
    </xf>
    <xf numFmtId="0" fontId="3" fillId="58" borderId="0" xfId="91" applyFont="1" applyFill="1" applyAlignment="1">
      <alignment horizontal="center"/>
      <protection/>
    </xf>
    <xf numFmtId="164" fontId="3" fillId="59" borderId="0" xfId="91" applyNumberFormat="1" applyFont="1" applyFill="1" applyBorder="1" applyAlignment="1" applyProtection="1">
      <alignment horizontal="center" vertical="center"/>
      <protection locked="0"/>
    </xf>
    <xf numFmtId="0" fontId="2" fillId="59" borderId="0" xfId="91" applyFill="1" applyBorder="1" applyAlignment="1">
      <alignment horizontal="center"/>
      <protection/>
    </xf>
    <xf numFmtId="0" fontId="3" fillId="59" borderId="0" xfId="91" applyFont="1" applyFill="1" applyBorder="1" applyAlignment="1">
      <alignment horizontal="center"/>
      <protection/>
    </xf>
    <xf numFmtId="0" fontId="3" fillId="57" borderId="15" xfId="91" applyFont="1" applyFill="1" applyBorder="1" applyAlignment="1">
      <alignment horizontal="center" vertical="center" wrapText="1"/>
      <protection/>
    </xf>
    <xf numFmtId="0" fontId="3" fillId="57" borderId="16" xfId="91" applyFont="1" applyFill="1" applyBorder="1" applyAlignment="1">
      <alignment horizontal="center" vertical="center"/>
      <protection/>
    </xf>
    <xf numFmtId="0" fontId="3" fillId="61" borderId="17" xfId="91" applyFont="1" applyFill="1" applyBorder="1" applyAlignment="1">
      <alignment horizontal="center" vertical="center"/>
      <protection/>
    </xf>
    <xf numFmtId="166" fontId="3" fillId="57" borderId="0" xfId="91" applyNumberFormat="1" applyFont="1" applyFill="1" applyBorder="1" applyAlignment="1" applyProtection="1">
      <alignment horizontal="center" vertical="center"/>
      <protection locked="0"/>
    </xf>
    <xf numFmtId="0" fontId="3" fillId="57" borderId="14" xfId="91" applyFont="1" applyFill="1" applyBorder="1" applyAlignment="1">
      <alignment horizontal="center" vertical="center"/>
      <protection/>
    </xf>
    <xf numFmtId="0" fontId="3" fillId="58" borderId="14" xfId="91" applyFont="1" applyFill="1" applyBorder="1" applyAlignment="1">
      <alignment horizontal="center" vertical="center"/>
      <protection/>
    </xf>
    <xf numFmtId="0" fontId="3" fillId="57" borderId="17" xfId="91" applyFont="1" applyFill="1" applyBorder="1" applyAlignment="1">
      <alignment horizontal="center" vertical="center"/>
      <protection/>
    </xf>
    <xf numFmtId="0" fontId="3" fillId="57" borderId="18" xfId="91" applyFont="1" applyFill="1" applyBorder="1" applyAlignment="1">
      <alignment vertical="center"/>
      <protection/>
    </xf>
    <xf numFmtId="0" fontId="2" fillId="57" borderId="19" xfId="91" applyFont="1" applyFill="1" applyBorder="1" applyAlignment="1">
      <alignment horizontal="center"/>
      <protection/>
    </xf>
    <xf numFmtId="0" fontId="3" fillId="57" borderId="19" xfId="91" applyFont="1" applyFill="1" applyBorder="1" applyAlignment="1">
      <alignment horizontal="center"/>
      <protection/>
    </xf>
    <xf numFmtId="0" fontId="2" fillId="57" borderId="19" xfId="91" applyFill="1" applyBorder="1" applyAlignment="1">
      <alignment horizontal="center"/>
      <protection/>
    </xf>
    <xf numFmtId="166" fontId="2" fillId="57" borderId="20" xfId="91" applyNumberFormat="1" applyFill="1" applyBorder="1" applyAlignment="1">
      <alignment horizontal="center" wrapText="1" shrinkToFit="1"/>
      <protection/>
    </xf>
    <xf numFmtId="166" fontId="2" fillId="57" borderId="20" xfId="91" applyNumberFormat="1" applyFill="1" applyBorder="1" applyAlignment="1">
      <alignment horizontal="center"/>
      <protection/>
    </xf>
    <xf numFmtId="166" fontId="2" fillId="57" borderId="21" xfId="91" applyNumberFormat="1" applyFill="1" applyBorder="1" applyAlignment="1">
      <alignment horizontal="center" wrapText="1" shrinkToFit="1"/>
      <protection/>
    </xf>
    <xf numFmtId="166" fontId="2" fillId="57" borderId="21" xfId="91" applyNumberFormat="1" applyFill="1" applyBorder="1" applyAlignment="1">
      <alignment horizontal="center"/>
      <protection/>
    </xf>
    <xf numFmtId="166" fontId="2" fillId="57" borderId="14" xfId="91" applyNumberFormat="1" applyFill="1" applyBorder="1" applyAlignment="1">
      <alignment horizontal="center" wrapText="1"/>
      <protection/>
    </xf>
    <xf numFmtId="0" fontId="2" fillId="57" borderId="14" xfId="91" applyFont="1" applyFill="1" applyBorder="1" applyAlignment="1">
      <alignment horizontal="center"/>
      <protection/>
    </xf>
    <xf numFmtId="166" fontId="2" fillId="0" borderId="21" xfId="91" applyNumberFormat="1" applyFill="1" applyBorder="1" applyAlignment="1">
      <alignment horizontal="center" wrapText="1" shrinkToFit="1"/>
      <protection/>
    </xf>
    <xf numFmtId="166" fontId="2" fillId="0" borderId="21" xfId="91" applyNumberFormat="1" applyFill="1" applyBorder="1" applyAlignment="1">
      <alignment horizontal="center"/>
      <protection/>
    </xf>
    <xf numFmtId="164" fontId="3" fillId="0" borderId="14" xfId="91" applyNumberFormat="1" applyFont="1" applyFill="1" applyBorder="1" applyAlignment="1" applyProtection="1">
      <alignment horizontal="center" vertical="center"/>
      <protection locked="0"/>
    </xf>
    <xf numFmtId="166" fontId="3" fillId="62" borderId="22" xfId="91" applyNumberFormat="1" applyFont="1" applyFill="1" applyBorder="1" applyAlignment="1">
      <alignment vertical="center" wrapText="1"/>
      <protection/>
    </xf>
    <xf numFmtId="166" fontId="3" fillId="62" borderId="17" xfId="91" applyNumberFormat="1" applyFont="1" applyFill="1" applyBorder="1" applyAlignment="1">
      <alignment vertical="center" wrapText="1"/>
      <protection/>
    </xf>
    <xf numFmtId="166" fontId="3" fillId="0" borderId="23" xfId="91" applyNumberFormat="1" applyFont="1" applyFill="1" applyBorder="1" applyAlignment="1">
      <alignment horizontal="center" vertical="center"/>
      <protection/>
    </xf>
    <xf numFmtId="166" fontId="2" fillId="63" borderId="24" xfId="91" applyNumberFormat="1" applyFill="1" applyBorder="1" applyAlignment="1">
      <alignment horizontal="center" wrapText="1" shrinkToFit="1"/>
      <protection/>
    </xf>
    <xf numFmtId="166" fontId="2" fillId="63" borderId="21" xfId="91" applyNumberFormat="1" applyFill="1" applyBorder="1" applyAlignment="1">
      <alignment horizontal="center" wrapText="1" shrinkToFit="1"/>
      <protection/>
    </xf>
    <xf numFmtId="166" fontId="2" fillId="57" borderId="0" xfId="91" applyNumberFormat="1" applyFont="1" applyFill="1" applyBorder="1" applyAlignment="1">
      <alignment horizontal="center"/>
      <protection/>
    </xf>
    <xf numFmtId="0" fontId="2" fillId="64" borderId="25" xfId="91" applyFont="1" applyFill="1" applyBorder="1" applyAlignment="1">
      <alignment horizontal="center"/>
      <protection/>
    </xf>
    <xf numFmtId="0" fontId="2" fillId="64" borderId="26" xfId="91" applyFont="1" applyFill="1" applyBorder="1" applyAlignment="1">
      <alignment horizontal="center"/>
      <protection/>
    </xf>
    <xf numFmtId="0" fontId="3" fillId="57" borderId="27" xfId="91" applyFont="1" applyFill="1" applyBorder="1" applyAlignment="1">
      <alignment vertical="center"/>
      <protection/>
    </xf>
    <xf numFmtId="0" fontId="2" fillId="57" borderId="19" xfId="91" applyFont="1" applyFill="1" applyBorder="1" applyAlignment="1">
      <alignment horizontal="center" vertical="center"/>
      <protection/>
    </xf>
    <xf numFmtId="1" fontId="2" fillId="57" borderId="19" xfId="91" applyNumberFormat="1" applyFont="1" applyFill="1" applyBorder="1" applyAlignment="1">
      <alignment horizontal="center" vertical="center"/>
      <protection/>
    </xf>
    <xf numFmtId="1" fontId="3" fillId="0" borderId="19" xfId="91" applyNumberFormat="1" applyFont="1" applyFill="1" applyBorder="1" applyAlignment="1" applyProtection="1">
      <alignment horizontal="center" vertical="center" wrapText="1"/>
      <protection locked="0"/>
    </xf>
    <xf numFmtId="0" fontId="2" fillId="65" borderId="19" xfId="91" applyFill="1" applyBorder="1" applyAlignment="1" applyProtection="1">
      <alignment horizontal="left" vertical="center" wrapText="1"/>
      <protection locked="0"/>
    </xf>
    <xf numFmtId="166" fontId="2" fillId="61" borderId="28" xfId="91" applyNumberFormat="1" applyFont="1" applyFill="1" applyBorder="1" applyAlignment="1">
      <alignment horizontal="right" vertical="center"/>
      <protection/>
    </xf>
    <xf numFmtId="168" fontId="10" fillId="0" borderId="28" xfId="91" applyNumberFormat="1" applyFont="1" applyBorder="1" applyAlignment="1">
      <alignment vertical="center"/>
      <protection/>
    </xf>
    <xf numFmtId="168" fontId="2" fillId="0" borderId="28" xfId="91" applyNumberFormat="1" applyFont="1" applyFill="1" applyBorder="1" applyAlignment="1">
      <alignment vertical="center"/>
      <protection/>
    </xf>
    <xf numFmtId="1" fontId="10" fillId="61" borderId="28" xfId="91" applyNumberFormat="1" applyFont="1" applyFill="1" applyBorder="1" applyAlignment="1">
      <alignment horizontal="left" vertical="center"/>
      <protection/>
    </xf>
    <xf numFmtId="168" fontId="10" fillId="0" borderId="29" xfId="91" applyNumberFormat="1" applyFont="1" applyBorder="1" applyAlignment="1">
      <alignment vertical="center"/>
      <protection/>
    </xf>
    <xf numFmtId="168" fontId="2" fillId="0" borderId="29" xfId="91" applyNumberFormat="1" applyFont="1" applyBorder="1" applyAlignment="1">
      <alignment vertical="center"/>
      <protection/>
    </xf>
    <xf numFmtId="1" fontId="10" fillId="61" borderId="29" xfId="91" applyNumberFormat="1" applyFont="1" applyFill="1" applyBorder="1" applyAlignment="1">
      <alignment horizontal="left" vertical="center"/>
      <protection/>
    </xf>
    <xf numFmtId="164" fontId="73" fillId="0" borderId="28" xfId="91" applyNumberFormat="1" applyFont="1" applyFill="1" applyBorder="1" applyAlignment="1">
      <alignment vertical="center"/>
      <protection/>
    </xf>
    <xf numFmtId="164" fontId="2" fillId="0" borderId="28" xfId="91" applyNumberFormat="1" applyFont="1" applyBorder="1" applyAlignment="1">
      <alignment vertical="center"/>
      <protection/>
    </xf>
    <xf numFmtId="166" fontId="10" fillId="57" borderId="28" xfId="91" applyNumberFormat="1" applyFont="1" applyFill="1" applyBorder="1" applyAlignment="1">
      <alignment horizontal="center" vertical="center"/>
      <protection/>
    </xf>
    <xf numFmtId="166" fontId="2" fillId="57" borderId="28" xfId="91" applyNumberFormat="1" applyFont="1" applyFill="1" applyBorder="1" applyAlignment="1">
      <alignment horizontal="center" vertical="center"/>
      <protection/>
    </xf>
    <xf numFmtId="169" fontId="74" fillId="57" borderId="28" xfId="109" applyNumberFormat="1" applyFont="1" applyFill="1" applyBorder="1" applyAlignment="1">
      <alignment horizontal="center" vertical="center"/>
    </xf>
    <xf numFmtId="166" fontId="2" fillId="66" borderId="28" xfId="91" applyNumberFormat="1" applyFont="1" applyFill="1" applyBorder="1" applyAlignment="1">
      <alignment horizontal="right" vertical="center"/>
      <protection/>
    </xf>
    <xf numFmtId="1" fontId="2" fillId="66" borderId="28" xfId="91" applyNumberFormat="1" applyFont="1" applyFill="1" applyBorder="1" applyAlignment="1">
      <alignment horizontal="left" vertical="center"/>
      <protection/>
    </xf>
    <xf numFmtId="166" fontId="10" fillId="67" borderId="29" xfId="91" applyNumberFormat="1" applyFont="1" applyFill="1" applyBorder="1" applyAlignment="1">
      <alignment vertical="center"/>
      <protection/>
    </xf>
    <xf numFmtId="168" fontId="2" fillId="0" borderId="28" xfId="91" applyNumberFormat="1" applyFont="1" applyBorder="1" applyAlignment="1">
      <alignment vertical="center"/>
      <protection/>
    </xf>
    <xf numFmtId="168" fontId="10" fillId="0" borderId="29" xfId="91" applyNumberFormat="1" applyFont="1" applyFill="1" applyBorder="1" applyAlignment="1">
      <alignment vertical="center"/>
      <protection/>
    </xf>
    <xf numFmtId="168" fontId="2" fillId="0" borderId="29" xfId="91" applyNumberFormat="1" applyFont="1" applyFill="1" applyBorder="1" applyAlignment="1">
      <alignment vertical="center"/>
      <protection/>
    </xf>
    <xf numFmtId="1" fontId="2" fillId="0" borderId="28" xfId="91" applyNumberFormat="1" applyFont="1" applyFill="1" applyBorder="1" applyAlignment="1">
      <alignment horizontal="left" vertical="center"/>
      <protection/>
    </xf>
    <xf numFmtId="1" fontId="2" fillId="66" borderId="29" xfId="91" applyNumberFormat="1" applyFont="1" applyFill="1" applyBorder="1" applyAlignment="1">
      <alignment horizontal="left" vertical="center"/>
      <protection/>
    </xf>
    <xf numFmtId="1" fontId="2" fillId="0" borderId="29" xfId="91" applyNumberFormat="1" applyFont="1" applyFill="1" applyBorder="1" applyAlignment="1">
      <alignment horizontal="left" vertical="center"/>
      <protection/>
    </xf>
    <xf numFmtId="166" fontId="10" fillId="63" borderId="29" xfId="91" applyNumberFormat="1" applyFont="1" applyFill="1" applyBorder="1" applyAlignment="1">
      <alignment vertical="center"/>
      <protection/>
    </xf>
    <xf numFmtId="168" fontId="2" fillId="63" borderId="29" xfId="91" applyNumberFormat="1" applyFont="1" applyFill="1" applyBorder="1" applyAlignment="1">
      <alignment vertical="center"/>
      <protection/>
    </xf>
    <xf numFmtId="168" fontId="73" fillId="0" borderId="28" xfId="91" applyNumberFormat="1" applyFont="1" applyBorder="1" applyAlignment="1">
      <alignment vertical="center"/>
      <protection/>
    </xf>
    <xf numFmtId="0" fontId="2" fillId="60" borderId="0" xfId="91" applyFont="1" applyFill="1" applyBorder="1" applyAlignment="1">
      <alignment horizontal="center" vertical="center"/>
      <protection/>
    </xf>
    <xf numFmtId="1" fontId="2" fillId="68" borderId="30" xfId="91" applyNumberFormat="1" applyFont="1" applyFill="1" applyBorder="1" applyAlignment="1">
      <alignment vertical="center"/>
      <protection/>
    </xf>
    <xf numFmtId="1" fontId="2" fillId="68" borderId="31" xfId="91" applyNumberFormat="1" applyFont="1" applyFill="1" applyBorder="1" applyAlignment="1">
      <alignment vertical="center"/>
      <protection/>
    </xf>
    <xf numFmtId="1" fontId="13" fillId="0" borderId="32" xfId="91" applyNumberFormat="1" applyFont="1" applyBorder="1" applyAlignment="1">
      <alignment vertical="center"/>
      <protection/>
    </xf>
    <xf numFmtId="164" fontId="2" fillId="69" borderId="28" xfId="91" applyNumberFormat="1" applyFont="1" applyFill="1" applyBorder="1" applyAlignment="1">
      <alignment vertical="center"/>
      <protection/>
    </xf>
    <xf numFmtId="164" fontId="2" fillId="0" borderId="28" xfId="91" applyNumberFormat="1" applyFont="1" applyFill="1" applyBorder="1" applyAlignment="1">
      <alignment vertical="center"/>
      <protection/>
    </xf>
    <xf numFmtId="166" fontId="10" fillId="0" borderId="28" xfId="91" applyNumberFormat="1" applyFont="1" applyFill="1" applyBorder="1" applyAlignment="1">
      <alignment horizontal="center" vertical="center"/>
      <protection/>
    </xf>
    <xf numFmtId="1" fontId="2" fillId="60" borderId="0" xfId="91" applyNumberFormat="1" applyFill="1">
      <alignment/>
      <protection/>
    </xf>
    <xf numFmtId="1" fontId="2" fillId="70" borderId="28" xfId="91" applyNumberFormat="1" applyFont="1" applyFill="1" applyBorder="1" applyAlignment="1">
      <alignment horizontal="left" vertical="center"/>
      <protection/>
    </xf>
    <xf numFmtId="1" fontId="10" fillId="71" borderId="29" xfId="91" applyNumberFormat="1" applyFont="1" applyFill="1" applyBorder="1" applyAlignment="1">
      <alignment horizontal="left" vertical="center"/>
      <protection/>
    </xf>
    <xf numFmtId="168" fontId="2" fillId="69" borderId="29" xfId="91" applyNumberFormat="1" applyFont="1" applyFill="1" applyBorder="1" applyAlignment="1">
      <alignment vertical="center"/>
      <protection/>
    </xf>
    <xf numFmtId="168" fontId="2" fillId="67" borderId="28" xfId="91" applyNumberFormat="1" applyFont="1" applyFill="1" applyBorder="1" applyAlignment="1">
      <alignment vertical="center"/>
      <protection/>
    </xf>
    <xf numFmtId="166" fontId="2" fillId="72" borderId="28" xfId="91" applyNumberFormat="1" applyFont="1" applyFill="1" applyBorder="1" applyAlignment="1">
      <alignment horizontal="right" vertical="center"/>
      <protection/>
    </xf>
    <xf numFmtId="1" fontId="10" fillId="72" borderId="28" xfId="91" applyNumberFormat="1" applyFont="1" applyFill="1" applyBorder="1" applyAlignment="1">
      <alignment horizontal="left" vertical="center"/>
      <protection/>
    </xf>
    <xf numFmtId="168" fontId="10" fillId="67" borderId="29" xfId="91" applyNumberFormat="1" applyFont="1" applyFill="1" applyBorder="1" applyAlignment="1">
      <alignment vertical="center"/>
      <protection/>
    </xf>
    <xf numFmtId="168" fontId="2" fillId="67" borderId="29" xfId="91" applyNumberFormat="1" applyFont="1" applyFill="1" applyBorder="1" applyAlignment="1">
      <alignment vertical="center"/>
      <protection/>
    </xf>
    <xf numFmtId="1" fontId="10" fillId="72" borderId="29" xfId="91" applyNumberFormat="1" applyFont="1" applyFill="1" applyBorder="1" applyAlignment="1">
      <alignment horizontal="left" vertical="center"/>
      <protection/>
    </xf>
    <xf numFmtId="164" fontId="2" fillId="67" borderId="28" xfId="91" applyNumberFormat="1" applyFont="1" applyFill="1" applyBorder="1" applyAlignment="1">
      <alignment vertical="center"/>
      <protection/>
    </xf>
    <xf numFmtId="166" fontId="10" fillId="73" borderId="28" xfId="91" applyNumberFormat="1" applyFont="1" applyFill="1" applyBorder="1" applyAlignment="1">
      <alignment horizontal="center" vertical="center"/>
      <protection/>
    </xf>
    <xf numFmtId="166" fontId="2" fillId="73" borderId="28" xfId="91" applyNumberFormat="1" applyFont="1" applyFill="1" applyBorder="1" applyAlignment="1">
      <alignment horizontal="center" vertical="center"/>
      <protection/>
    </xf>
    <xf numFmtId="169" fontId="74" fillId="73" borderId="28" xfId="109" applyNumberFormat="1" applyFont="1" applyFill="1" applyBorder="1" applyAlignment="1">
      <alignment horizontal="center" vertical="center"/>
    </xf>
    <xf numFmtId="166" fontId="2" fillId="74" borderId="28" xfId="91" applyNumberFormat="1" applyFont="1" applyFill="1" applyBorder="1" applyAlignment="1">
      <alignment horizontal="right" vertical="center"/>
      <protection/>
    </xf>
    <xf numFmtId="1" fontId="2" fillId="74" borderId="28" xfId="91" applyNumberFormat="1" applyFont="1" applyFill="1" applyBorder="1" applyAlignment="1">
      <alignment horizontal="left" vertical="center"/>
      <protection/>
    </xf>
    <xf numFmtId="166" fontId="10" fillId="67" borderId="28" xfId="91" applyNumberFormat="1" applyFont="1" applyFill="1" applyBorder="1" applyAlignment="1">
      <alignment horizontal="center" vertical="center"/>
      <protection/>
    </xf>
    <xf numFmtId="1" fontId="2" fillId="67" borderId="28" xfId="91" applyNumberFormat="1" applyFont="1" applyFill="1" applyBorder="1" applyAlignment="1">
      <alignment horizontal="left" vertical="center"/>
      <protection/>
    </xf>
    <xf numFmtId="1" fontId="2" fillId="74" borderId="29" xfId="91" applyNumberFormat="1" applyFont="1" applyFill="1" applyBorder="1" applyAlignment="1">
      <alignment horizontal="left" vertical="center"/>
      <protection/>
    </xf>
    <xf numFmtId="0" fontId="2" fillId="67" borderId="0" xfId="91" applyFont="1" applyFill="1" applyBorder="1" applyAlignment="1">
      <alignment horizontal="center" vertical="center"/>
      <protection/>
    </xf>
    <xf numFmtId="1" fontId="2" fillId="75" borderId="30" xfId="91" applyNumberFormat="1" applyFont="1" applyFill="1" applyBorder="1" applyAlignment="1">
      <alignment vertical="center"/>
      <protection/>
    </xf>
    <xf numFmtId="1" fontId="2" fillId="75" borderId="31" xfId="91" applyNumberFormat="1" applyFont="1" applyFill="1" applyBorder="1" applyAlignment="1">
      <alignment vertical="center"/>
      <protection/>
    </xf>
    <xf numFmtId="1" fontId="13" fillId="67" borderId="32" xfId="91" applyNumberFormat="1" applyFont="1" applyFill="1" applyBorder="1" applyAlignment="1">
      <alignment vertical="center"/>
      <protection/>
    </xf>
    <xf numFmtId="164" fontId="2" fillId="63" borderId="28" xfId="91" applyNumberFormat="1" applyFont="1" applyFill="1" applyBorder="1" applyAlignment="1">
      <alignment vertical="center"/>
      <protection/>
    </xf>
    <xf numFmtId="166" fontId="10" fillId="63" borderId="28" xfId="91" applyNumberFormat="1" applyFont="1" applyFill="1" applyBorder="1" applyAlignment="1">
      <alignment horizontal="center" vertical="center"/>
      <protection/>
    </xf>
    <xf numFmtId="166" fontId="2" fillId="76" borderId="28" xfId="91" applyNumberFormat="1" applyFont="1" applyFill="1" applyBorder="1" applyAlignment="1">
      <alignment horizontal="center" vertical="center"/>
      <protection/>
    </xf>
    <xf numFmtId="169" fontId="74" fillId="76" borderId="28" xfId="109" applyNumberFormat="1" applyFont="1" applyFill="1" applyBorder="1" applyAlignment="1">
      <alignment horizontal="center" vertical="center"/>
    </xf>
    <xf numFmtId="166" fontId="2" fillId="77" borderId="28" xfId="91" applyNumberFormat="1" applyFont="1" applyFill="1" applyBorder="1" applyAlignment="1">
      <alignment horizontal="right" vertical="center"/>
      <protection/>
    </xf>
    <xf numFmtId="1" fontId="2" fillId="77" borderId="28" xfId="91" applyNumberFormat="1" applyFont="1" applyFill="1" applyBorder="1" applyAlignment="1">
      <alignment horizontal="left" vertical="center"/>
      <protection/>
    </xf>
    <xf numFmtId="1" fontId="2" fillId="63" borderId="28" xfId="91" applyNumberFormat="1" applyFont="1" applyFill="1" applyBorder="1" applyAlignment="1">
      <alignment horizontal="left" vertical="center"/>
      <protection/>
    </xf>
    <xf numFmtId="1" fontId="2" fillId="77" borderId="29" xfId="91" applyNumberFormat="1" applyFont="1" applyFill="1" applyBorder="1" applyAlignment="1">
      <alignment horizontal="left" vertical="center"/>
      <protection/>
    </xf>
    <xf numFmtId="168" fontId="10" fillId="63" borderId="29" xfId="91" applyNumberFormat="1" applyFont="1" applyFill="1" applyBorder="1" applyAlignment="1">
      <alignment vertical="center"/>
      <protection/>
    </xf>
    <xf numFmtId="168" fontId="2" fillId="63" borderId="29" xfId="91" applyNumberFormat="1" applyFont="1" applyFill="1" applyBorder="1" applyAlignment="1">
      <alignment vertical="center"/>
      <protection/>
    </xf>
    <xf numFmtId="166" fontId="2" fillId="78" borderId="28" xfId="91" applyNumberFormat="1" applyFont="1" applyFill="1" applyBorder="1" applyAlignment="1">
      <alignment horizontal="right" vertical="center"/>
      <protection/>
    </xf>
    <xf numFmtId="1" fontId="10" fillId="78" borderId="29" xfId="91" applyNumberFormat="1" applyFont="1" applyFill="1" applyBorder="1" applyAlignment="1">
      <alignment horizontal="left" vertical="center"/>
      <protection/>
    </xf>
    <xf numFmtId="166" fontId="10" fillId="76" borderId="28" xfId="91" applyNumberFormat="1" applyFont="1" applyFill="1" applyBorder="1" applyAlignment="1">
      <alignment horizontal="center" vertical="center"/>
      <protection/>
    </xf>
    <xf numFmtId="1" fontId="2" fillId="63" borderId="29" xfId="91" applyNumberFormat="1" applyFont="1" applyFill="1" applyBorder="1" applyAlignment="1">
      <alignment horizontal="left" vertical="center"/>
      <protection/>
    </xf>
    <xf numFmtId="168" fontId="2" fillId="63" borderId="28" xfId="91" applyNumberFormat="1" applyFont="1" applyFill="1" applyBorder="1" applyAlignment="1">
      <alignment vertical="center"/>
      <protection/>
    </xf>
    <xf numFmtId="0" fontId="2" fillId="63" borderId="0" xfId="91" applyFont="1" applyFill="1" applyBorder="1" applyAlignment="1">
      <alignment horizontal="center" vertical="center"/>
      <protection/>
    </xf>
    <xf numFmtId="1" fontId="2" fillId="79" borderId="30" xfId="91" applyNumberFormat="1" applyFont="1" applyFill="1" applyBorder="1" applyAlignment="1">
      <alignment vertical="center"/>
      <protection/>
    </xf>
    <xf numFmtId="1" fontId="2" fillId="79" borderId="31" xfId="91" applyNumberFormat="1" applyFont="1" applyFill="1" applyBorder="1" applyAlignment="1">
      <alignment vertical="center"/>
      <protection/>
    </xf>
    <xf numFmtId="1" fontId="13" fillId="63" borderId="32" xfId="91" applyNumberFormat="1" applyFont="1" applyFill="1" applyBorder="1" applyAlignment="1">
      <alignment vertical="center"/>
      <protection/>
    </xf>
    <xf numFmtId="1" fontId="2" fillId="0" borderId="29" xfId="91" applyNumberFormat="1" applyFont="1" applyFill="1" applyBorder="1" applyAlignment="1">
      <alignment horizontal="left" vertical="center" wrapText="1"/>
      <protection/>
    </xf>
    <xf numFmtId="0" fontId="2" fillId="0" borderId="19" xfId="91" applyFont="1" applyFill="1" applyBorder="1" applyAlignment="1">
      <alignment horizontal="center" vertical="center"/>
      <protection/>
    </xf>
    <xf numFmtId="1" fontId="2" fillId="0" borderId="19" xfId="91" applyNumberFormat="1" applyFont="1" applyFill="1" applyBorder="1" applyAlignment="1">
      <alignment horizontal="center" vertical="center"/>
      <protection/>
    </xf>
    <xf numFmtId="0" fontId="2" fillId="0" borderId="19" xfId="91" applyFill="1" applyBorder="1" applyAlignment="1" applyProtection="1">
      <alignment horizontal="left" vertical="center" wrapText="1"/>
      <protection locked="0"/>
    </xf>
    <xf numFmtId="166" fontId="2" fillId="0" borderId="28" xfId="91" applyNumberFormat="1" applyFont="1" applyFill="1" applyBorder="1" applyAlignment="1">
      <alignment horizontal="right" vertical="center"/>
      <protection/>
    </xf>
    <xf numFmtId="168" fontId="10" fillId="0" borderId="28" xfId="91" applyNumberFormat="1" applyFont="1" applyFill="1" applyBorder="1" applyAlignment="1">
      <alignment vertical="center"/>
      <protection/>
    </xf>
    <xf numFmtId="1" fontId="10" fillId="0" borderId="28" xfId="91" applyNumberFormat="1" applyFont="1" applyFill="1" applyBorder="1" applyAlignment="1">
      <alignment horizontal="left" vertical="center"/>
      <protection/>
    </xf>
    <xf numFmtId="1" fontId="10" fillId="0" borderId="29" xfId="91" applyNumberFormat="1" applyFont="1" applyFill="1" applyBorder="1" applyAlignment="1">
      <alignment horizontal="left" vertical="center"/>
      <protection/>
    </xf>
    <xf numFmtId="166" fontId="2" fillId="0" borderId="28" xfId="91" applyNumberFormat="1" applyFont="1" applyFill="1" applyBorder="1" applyAlignment="1">
      <alignment horizontal="center" vertical="center"/>
      <protection/>
    </xf>
    <xf numFmtId="169" fontId="74" fillId="0" borderId="28" xfId="109" applyNumberFormat="1" applyFont="1" applyFill="1" applyBorder="1" applyAlignment="1">
      <alignment horizontal="center" vertical="center"/>
    </xf>
    <xf numFmtId="166" fontId="2" fillId="0" borderId="28" xfId="91" applyNumberFormat="1" applyFont="1" applyFill="1" applyBorder="1" applyAlignment="1">
      <alignment horizontal="right" vertical="center"/>
      <protection/>
    </xf>
    <xf numFmtId="166" fontId="10" fillId="0" borderId="29" xfId="91" applyNumberFormat="1" applyFont="1" applyFill="1" applyBorder="1" applyAlignment="1">
      <alignment vertical="center"/>
      <protection/>
    </xf>
    <xf numFmtId="168" fontId="2" fillId="0" borderId="29" xfId="91" applyNumberFormat="1" applyFont="1" applyFill="1" applyBorder="1" applyAlignment="1">
      <alignment vertical="center"/>
      <protection/>
    </xf>
    <xf numFmtId="0" fontId="2" fillId="0" borderId="0" xfId="91" applyFont="1" applyFill="1" applyBorder="1" applyAlignment="1">
      <alignment horizontal="center" vertical="center"/>
      <protection/>
    </xf>
    <xf numFmtId="1" fontId="2" fillId="0" borderId="30" xfId="91" applyNumberFormat="1" applyFont="1" applyFill="1" applyBorder="1" applyAlignment="1">
      <alignment vertical="center"/>
      <protection/>
    </xf>
    <xf numFmtId="1" fontId="2" fillId="0" borderId="31" xfId="91" applyNumberFormat="1" applyFont="1" applyFill="1" applyBorder="1" applyAlignment="1">
      <alignment vertical="center"/>
      <protection/>
    </xf>
    <xf numFmtId="1" fontId="13" fillId="0" borderId="32" xfId="91" applyNumberFormat="1" applyFont="1" applyFill="1" applyBorder="1" applyAlignment="1">
      <alignment vertical="center"/>
      <protection/>
    </xf>
    <xf numFmtId="1" fontId="2" fillId="0" borderId="0" xfId="91" applyNumberFormat="1" applyFill="1">
      <alignment/>
      <protection/>
    </xf>
    <xf numFmtId="1" fontId="2" fillId="0" borderId="0" xfId="91" applyNumberFormat="1" applyFill="1" applyAlignment="1">
      <alignment horizontal="left"/>
      <protection/>
    </xf>
    <xf numFmtId="1" fontId="2" fillId="60" borderId="0" xfId="91" applyNumberFormat="1" applyFont="1" applyFill="1" applyAlignment="1">
      <alignment horizontal="right"/>
      <protection/>
    </xf>
    <xf numFmtId="0" fontId="2" fillId="60" borderId="0" xfId="91" applyFill="1">
      <alignment/>
      <protection/>
    </xf>
    <xf numFmtId="1" fontId="2" fillId="0" borderId="0" xfId="91" applyNumberFormat="1" applyFont="1" applyFill="1" applyAlignment="1">
      <alignment horizontal="right"/>
      <protection/>
    </xf>
    <xf numFmtId="0" fontId="3" fillId="59" borderId="0" xfId="91" applyFont="1" applyFill="1">
      <alignment/>
      <protection/>
    </xf>
    <xf numFmtId="0" fontId="3" fillId="59" borderId="0" xfId="91" applyFont="1" applyFill="1" applyBorder="1">
      <alignment/>
      <protection/>
    </xf>
    <xf numFmtId="0" fontId="3" fillId="59" borderId="0" xfId="91" applyFont="1" applyFill="1" applyBorder="1">
      <alignment/>
      <protection/>
    </xf>
    <xf numFmtId="0" fontId="18" fillId="57" borderId="0" xfId="91" applyFont="1" applyFill="1" applyBorder="1" applyAlignment="1">
      <alignment/>
      <protection/>
    </xf>
    <xf numFmtId="2" fontId="2" fillId="59" borderId="0" xfId="91" applyNumberFormat="1" applyFill="1">
      <alignment/>
      <protection/>
    </xf>
    <xf numFmtId="0" fontId="2" fillId="59" borderId="0" xfId="91" applyFill="1" applyAlignment="1">
      <alignment horizontal="right"/>
      <protection/>
    </xf>
    <xf numFmtId="1" fontId="2" fillId="59" borderId="0" xfId="91" applyNumberFormat="1" applyFill="1" applyAlignment="1">
      <alignment horizontal="left"/>
      <protection/>
    </xf>
    <xf numFmtId="164" fontId="3" fillId="60" borderId="0" xfId="91" applyNumberFormat="1" applyFont="1" applyFill="1" applyBorder="1" applyAlignment="1" applyProtection="1">
      <alignment horizontal="center" vertical="center"/>
      <protection locked="0"/>
    </xf>
    <xf numFmtId="1" fontId="6" fillId="60" borderId="0" xfId="91" applyNumberFormat="1" applyFont="1" applyFill="1">
      <alignment/>
      <protection/>
    </xf>
    <xf numFmtId="167" fontId="3" fillId="30" borderId="14" xfId="109" applyFont="1" applyFill="1" applyBorder="1" applyAlignment="1" applyProtection="1">
      <alignment vertical="center"/>
      <protection locked="0"/>
    </xf>
    <xf numFmtId="0" fontId="2" fillId="60" borderId="0" xfId="91" applyFill="1" applyBorder="1" applyAlignment="1">
      <alignment horizontal="center"/>
      <protection/>
    </xf>
    <xf numFmtId="0" fontId="2" fillId="0" borderId="0" xfId="91" applyFill="1" applyBorder="1" applyAlignment="1">
      <alignment horizontal="center"/>
      <protection/>
    </xf>
    <xf numFmtId="0" fontId="3" fillId="0" borderId="14" xfId="91" applyFont="1" applyFill="1" applyBorder="1" applyAlignment="1">
      <alignment horizontal="center" vertical="center"/>
      <protection/>
    </xf>
    <xf numFmtId="0" fontId="3" fillId="60" borderId="14" xfId="91" applyFont="1" applyFill="1" applyBorder="1" applyAlignment="1">
      <alignment horizontal="center" vertical="center"/>
      <protection/>
    </xf>
    <xf numFmtId="166" fontId="2" fillId="57" borderId="20" xfId="91" applyNumberFormat="1" applyFill="1" applyBorder="1" applyAlignment="1">
      <alignment horizontal="center" wrapText="1"/>
      <protection/>
    </xf>
    <xf numFmtId="0" fontId="2" fillId="57" borderId="0" xfId="91" applyFont="1" applyFill="1" applyBorder="1" applyAlignment="1">
      <alignment horizontal="center"/>
      <protection/>
    </xf>
    <xf numFmtId="168" fontId="73" fillId="0" borderId="28" xfId="91" applyNumberFormat="1" applyFont="1" applyFill="1" applyBorder="1" applyAlignment="1">
      <alignment vertical="center"/>
      <protection/>
    </xf>
    <xf numFmtId="166" fontId="2" fillId="57" borderId="28" xfId="91" applyNumberFormat="1" applyFont="1" applyFill="1" applyBorder="1" applyAlignment="1">
      <alignment horizontal="center" vertical="center"/>
      <protection/>
    </xf>
    <xf numFmtId="166" fontId="2" fillId="66" borderId="28" xfId="91" applyNumberFormat="1" applyFont="1" applyFill="1" applyBorder="1" applyAlignment="1">
      <alignment horizontal="right" vertical="center"/>
      <protection/>
    </xf>
    <xf numFmtId="168" fontId="10" fillId="67" borderId="28" xfId="91" applyNumberFormat="1" applyFont="1" applyFill="1" applyBorder="1" applyAlignment="1">
      <alignment vertical="center"/>
      <protection/>
    </xf>
    <xf numFmtId="166" fontId="2" fillId="73" borderId="28" xfId="91" applyNumberFormat="1" applyFont="1" applyFill="1" applyBorder="1" applyAlignment="1">
      <alignment horizontal="center" vertical="center"/>
      <protection/>
    </xf>
    <xf numFmtId="166" fontId="2" fillId="74" borderId="28" xfId="91" applyNumberFormat="1" applyFont="1" applyFill="1" applyBorder="1" applyAlignment="1">
      <alignment horizontal="right" vertical="center"/>
      <protection/>
    </xf>
    <xf numFmtId="0" fontId="2" fillId="67" borderId="0" xfId="91" applyFill="1">
      <alignment/>
      <protection/>
    </xf>
    <xf numFmtId="166" fontId="2" fillId="0" borderId="28" xfId="91" applyNumberFormat="1" applyFont="1" applyFill="1" applyBorder="1" applyAlignment="1">
      <alignment horizontal="center" vertical="center"/>
      <protection/>
    </xf>
    <xf numFmtId="0" fontId="6" fillId="0" borderId="33" xfId="91" applyFont="1" applyBorder="1">
      <alignment/>
      <protection/>
    </xf>
    <xf numFmtId="0" fontId="6" fillId="0" borderId="34" xfId="91" applyFont="1" applyBorder="1">
      <alignment/>
      <protection/>
    </xf>
    <xf numFmtId="0" fontId="3" fillId="0" borderId="35" xfId="91" applyFont="1" applyBorder="1">
      <alignment/>
      <protection/>
    </xf>
    <xf numFmtId="0" fontId="3" fillId="0" borderId="0" xfId="91" applyFont="1" applyBorder="1">
      <alignment/>
      <protection/>
    </xf>
    <xf numFmtId="0" fontId="19" fillId="0" borderId="0" xfId="91" applyFont="1">
      <alignment/>
      <protection/>
    </xf>
    <xf numFmtId="0" fontId="2" fillId="0" borderId="0" xfId="91">
      <alignment/>
      <protection/>
    </xf>
    <xf numFmtId="0" fontId="6" fillId="0" borderId="36" xfId="91" applyFont="1" applyBorder="1">
      <alignment/>
      <protection/>
    </xf>
    <xf numFmtId="0" fontId="6" fillId="0" borderId="37" xfId="91" applyFont="1" applyBorder="1">
      <alignment/>
      <protection/>
    </xf>
    <xf numFmtId="0" fontId="3" fillId="80" borderId="38" xfId="91" applyFont="1" applyFill="1" applyBorder="1">
      <alignment/>
      <protection/>
    </xf>
    <xf numFmtId="0" fontId="3" fillId="0" borderId="0" xfId="91" applyFont="1" applyFill="1" applyBorder="1">
      <alignment/>
      <protection/>
    </xf>
    <xf numFmtId="168" fontId="10" fillId="0" borderId="14" xfId="91" applyNumberFormat="1" applyFont="1" applyBorder="1" applyAlignment="1">
      <alignment vertical="center"/>
      <protection/>
    </xf>
    <xf numFmtId="0" fontId="3" fillId="0" borderId="0" xfId="91" applyFont="1">
      <alignment/>
      <protection/>
    </xf>
    <xf numFmtId="0" fontId="2" fillId="81" borderId="14" xfId="91" applyFont="1" applyFill="1" applyBorder="1" applyAlignment="1">
      <alignment horizontal="center" vertical="center" textRotation="90" wrapText="1"/>
      <protection/>
    </xf>
    <xf numFmtId="0" fontId="2" fillId="65" borderId="14" xfId="91" applyFont="1" applyFill="1" applyBorder="1" applyAlignment="1">
      <alignment horizontal="center" vertical="center" textRotation="90" wrapText="1"/>
      <protection/>
    </xf>
    <xf numFmtId="0" fontId="2" fillId="24" borderId="39" xfId="91" applyFont="1" applyFill="1" applyBorder="1" applyAlignment="1">
      <alignment horizontal="center" vertical="center" wrapText="1"/>
      <protection/>
    </xf>
    <xf numFmtId="0" fontId="2" fillId="24" borderId="40" xfId="91" applyFont="1" applyFill="1" applyBorder="1" applyAlignment="1">
      <alignment horizontal="center" vertical="center" wrapText="1"/>
      <protection/>
    </xf>
    <xf numFmtId="0" fontId="3" fillId="0" borderId="41" xfId="91" applyFont="1" applyBorder="1" applyAlignment="1">
      <alignment wrapText="1"/>
      <protection/>
    </xf>
    <xf numFmtId="0" fontId="3" fillId="0" borderId="42" xfId="91" applyFont="1" applyBorder="1" applyAlignment="1">
      <alignment wrapText="1"/>
      <protection/>
    </xf>
    <xf numFmtId="0" fontId="19" fillId="0" borderId="0" xfId="91" applyFont="1" applyAlignment="1">
      <alignment wrapText="1"/>
      <protection/>
    </xf>
    <xf numFmtId="3" fontId="2" fillId="0" borderId="43" xfId="91" applyNumberFormat="1" applyBorder="1">
      <alignment/>
      <protection/>
    </xf>
    <xf numFmtId="3" fontId="19" fillId="0" borderId="0" xfId="91" applyNumberFormat="1" applyFont="1">
      <alignment/>
      <protection/>
    </xf>
    <xf numFmtId="0" fontId="2" fillId="0" borderId="14" xfId="91" applyBorder="1">
      <alignment/>
      <protection/>
    </xf>
    <xf numFmtId="3" fontId="2" fillId="0" borderId="22" xfId="91" applyNumberFormat="1" applyBorder="1">
      <alignment/>
      <protection/>
    </xf>
    <xf numFmtId="3" fontId="2" fillId="67" borderId="22" xfId="91" applyNumberFormat="1" applyFill="1" applyBorder="1">
      <alignment/>
      <protection/>
    </xf>
    <xf numFmtId="0" fontId="20" fillId="0" borderId="0" xfId="91" applyFont="1">
      <alignment/>
      <protection/>
    </xf>
    <xf numFmtId="0" fontId="3" fillId="0" borderId="0" xfId="91" applyFont="1" applyFill="1">
      <alignment/>
      <protection/>
    </xf>
    <xf numFmtId="14" fontId="4" fillId="0" borderId="0" xfId="91" applyNumberFormat="1" applyFont="1" applyFill="1" applyAlignment="1">
      <alignment horizontal="left"/>
      <protection/>
    </xf>
    <xf numFmtId="165" fontId="17" fillId="0" borderId="0" xfId="91" applyNumberFormat="1" applyFont="1" applyFill="1" applyBorder="1" applyAlignment="1">
      <alignment/>
      <protection/>
    </xf>
    <xf numFmtId="165" fontId="3" fillId="0" borderId="0" xfId="91" applyNumberFormat="1" applyFont="1" applyFill="1" applyBorder="1" applyAlignment="1">
      <alignment horizontal="right"/>
      <protection/>
    </xf>
    <xf numFmtId="169" fontId="0" fillId="0" borderId="0" xfId="109" applyNumberFormat="1" applyFont="1" applyAlignment="1">
      <alignment/>
    </xf>
    <xf numFmtId="14" fontId="21" fillId="0" borderId="0" xfId="91" applyNumberFormat="1" applyFont="1" applyFill="1" applyAlignment="1">
      <alignment horizontal="left"/>
      <protection/>
    </xf>
    <xf numFmtId="165" fontId="17" fillId="0" borderId="0" xfId="91" applyNumberFormat="1" applyFont="1" applyFill="1" applyBorder="1" applyAlignment="1">
      <alignment horizontal="center"/>
      <protection/>
    </xf>
    <xf numFmtId="0" fontId="22" fillId="0" borderId="0" xfId="91" applyFont="1" applyFill="1" applyBorder="1" applyAlignment="1">
      <alignment/>
      <protection/>
    </xf>
    <xf numFmtId="2" fontId="2" fillId="0" borderId="0" xfId="91" applyNumberFormat="1" applyFill="1">
      <alignment/>
      <protection/>
    </xf>
    <xf numFmtId="166" fontId="2" fillId="0" borderId="0" xfId="91" applyNumberFormat="1" applyFill="1">
      <alignment/>
      <protection/>
    </xf>
    <xf numFmtId="169" fontId="0" fillId="0" borderId="0" xfId="109" applyNumberFormat="1" applyFont="1" applyFill="1" applyAlignment="1">
      <alignment horizontal="left"/>
    </xf>
    <xf numFmtId="0" fontId="3" fillId="57" borderId="44" xfId="91" applyFont="1" applyFill="1" applyBorder="1" applyAlignment="1">
      <alignment horizontal="center" vertical="center" wrapText="1"/>
      <protection/>
    </xf>
    <xf numFmtId="0" fontId="3" fillId="57" borderId="45" xfId="91" applyFont="1" applyFill="1" applyBorder="1" applyAlignment="1">
      <alignment horizontal="center" vertical="center"/>
      <protection/>
    </xf>
    <xf numFmtId="0" fontId="3" fillId="82" borderId="14" xfId="91" applyFont="1" applyFill="1" applyBorder="1" applyAlignment="1">
      <alignment horizontal="center"/>
      <protection/>
    </xf>
    <xf numFmtId="0" fontId="3" fillId="57" borderId="46" xfId="91" applyFont="1" applyFill="1" applyBorder="1" applyAlignment="1">
      <alignment horizontal="center"/>
      <protection/>
    </xf>
    <xf numFmtId="0" fontId="2" fillId="57" borderId="15" xfId="91" applyFill="1" applyBorder="1" applyAlignment="1">
      <alignment horizontal="center"/>
      <protection/>
    </xf>
    <xf numFmtId="0" fontId="3" fillId="83" borderId="47" xfId="91" applyFont="1" applyFill="1" applyBorder="1" applyAlignment="1">
      <alignment horizontal="center"/>
      <protection/>
    </xf>
    <xf numFmtId="0" fontId="3" fillId="83" borderId="48" xfId="91" applyFont="1" applyFill="1" applyBorder="1" applyAlignment="1">
      <alignment horizontal="center" wrapText="1"/>
      <protection/>
    </xf>
    <xf numFmtId="0" fontId="3" fillId="83" borderId="49" xfId="91" applyFont="1" applyFill="1" applyBorder="1" applyAlignment="1">
      <alignment horizontal="center"/>
      <protection/>
    </xf>
    <xf numFmtId="0" fontId="3" fillId="83" borderId="48" xfId="91" applyFont="1" applyFill="1" applyBorder="1" applyAlignment="1">
      <alignment horizontal="center"/>
      <protection/>
    </xf>
    <xf numFmtId="169" fontId="3" fillId="62" borderId="50" xfId="109" applyNumberFormat="1" applyFont="1" applyFill="1" applyBorder="1" applyAlignment="1">
      <alignment/>
    </xf>
    <xf numFmtId="0" fontId="2" fillId="82" borderId="0" xfId="91" applyFill="1">
      <alignment/>
      <protection/>
    </xf>
    <xf numFmtId="1" fontId="3" fillId="0" borderId="51" xfId="91" applyNumberFormat="1" applyFont="1" applyFill="1" applyBorder="1" applyAlignment="1" applyProtection="1">
      <alignment horizontal="center" vertical="center" wrapText="1"/>
      <protection locked="0"/>
    </xf>
    <xf numFmtId="0" fontId="2" fillId="0" borderId="52" xfId="91" applyFill="1" applyBorder="1" applyAlignment="1" applyProtection="1">
      <alignment horizontal="left" vertical="center" wrapText="1"/>
      <protection locked="0"/>
    </xf>
    <xf numFmtId="3" fontId="2" fillId="0" borderId="53" xfId="91" applyNumberFormat="1" applyFont="1" applyFill="1" applyBorder="1" applyAlignment="1">
      <alignment horizontal="right" vertical="center"/>
      <protection/>
    </xf>
    <xf numFmtId="3" fontId="2" fillId="0" borderId="54" xfId="91" applyNumberFormat="1" applyFont="1" applyFill="1" applyBorder="1" applyAlignment="1">
      <alignment horizontal="right" vertical="center"/>
      <protection/>
    </xf>
    <xf numFmtId="3" fontId="2" fillId="0" borderId="31" xfId="91" applyNumberFormat="1" applyFont="1" applyFill="1" applyBorder="1" applyAlignment="1">
      <alignment horizontal="right" vertical="center"/>
      <protection/>
    </xf>
    <xf numFmtId="169" fontId="3" fillId="61" borderId="55" xfId="109" applyNumberFormat="1" applyFont="1" applyFill="1" applyBorder="1" applyAlignment="1">
      <alignment horizontal="right" vertical="center"/>
    </xf>
    <xf numFmtId="0" fontId="23" fillId="0" borderId="0" xfId="91" applyFont="1" applyAlignment="1">
      <alignment horizontal="center" vertical="center"/>
      <protection/>
    </xf>
    <xf numFmtId="1" fontId="3" fillId="0" borderId="56" xfId="91" applyNumberFormat="1" applyFont="1" applyFill="1" applyBorder="1" applyAlignment="1" applyProtection="1">
      <alignment horizontal="center" vertical="center" wrapText="1"/>
      <protection locked="0"/>
    </xf>
    <xf numFmtId="3" fontId="2" fillId="0" borderId="57" xfId="91" applyNumberFormat="1" applyFont="1" applyBorder="1" applyAlignment="1">
      <alignment horizontal="right" vertical="center"/>
      <protection/>
    </xf>
    <xf numFmtId="3" fontId="2" fillId="0" borderId="29" xfId="91" applyNumberFormat="1" applyFont="1" applyBorder="1" applyAlignment="1">
      <alignment horizontal="right" vertical="center"/>
      <protection/>
    </xf>
    <xf numFmtId="169" fontId="3" fillId="61" borderId="32" xfId="109" applyNumberFormat="1" applyFont="1" applyFill="1" applyBorder="1" applyAlignment="1">
      <alignment horizontal="right" vertical="center"/>
    </xf>
    <xf numFmtId="169" fontId="2" fillId="0" borderId="0" xfId="91" applyNumberFormat="1" applyFill="1">
      <alignment/>
      <protection/>
    </xf>
    <xf numFmtId="1" fontId="2" fillId="0" borderId="0" xfId="91" applyNumberFormat="1">
      <alignment/>
      <protection/>
    </xf>
    <xf numFmtId="1" fontId="3" fillId="0" borderId="58" xfId="91" applyNumberFormat="1" applyFont="1" applyFill="1" applyBorder="1" applyAlignment="1" applyProtection="1">
      <alignment horizontal="center" vertical="center" wrapText="1"/>
      <protection locked="0"/>
    </xf>
    <xf numFmtId="0" fontId="2" fillId="0" borderId="59" xfId="91" applyFill="1" applyBorder="1" applyAlignment="1" applyProtection="1">
      <alignment horizontal="left" vertical="center" wrapText="1"/>
      <protection locked="0"/>
    </xf>
    <xf numFmtId="3" fontId="2" fillId="0" borderId="60" xfId="91" applyNumberFormat="1" applyFont="1" applyBorder="1" applyAlignment="1">
      <alignment horizontal="right" vertical="center"/>
      <protection/>
    </xf>
    <xf numFmtId="3" fontId="2" fillId="0" borderId="61" xfId="91" applyNumberFormat="1" applyFont="1" applyBorder="1" applyAlignment="1">
      <alignment horizontal="right" vertical="center"/>
      <protection/>
    </xf>
    <xf numFmtId="169" fontId="3" fillId="61" borderId="62" xfId="109" applyNumberFormat="1" applyFont="1" applyFill="1" applyBorder="1" applyAlignment="1">
      <alignment horizontal="right" vertical="center"/>
    </xf>
    <xf numFmtId="0" fontId="20" fillId="0" borderId="0" xfId="91" applyFont="1" applyFill="1">
      <alignment/>
      <protection/>
    </xf>
    <xf numFmtId="169" fontId="0" fillId="57" borderId="0" xfId="109" applyNumberFormat="1" applyFont="1" applyFill="1" applyAlignment="1">
      <alignment horizontal="left"/>
    </xf>
    <xf numFmtId="166" fontId="3" fillId="62" borderId="50" xfId="91" applyNumberFormat="1" applyFont="1" applyFill="1" applyBorder="1" applyAlignment="1">
      <alignment/>
      <protection/>
    </xf>
    <xf numFmtId="3" fontId="2" fillId="0" borderId="53" xfId="91" applyNumberFormat="1" applyFont="1" applyBorder="1" applyAlignment="1">
      <alignment horizontal="right" vertical="center"/>
      <protection/>
    </xf>
    <xf numFmtId="3" fontId="2" fillId="0" borderId="54" xfId="91" applyNumberFormat="1" applyFont="1" applyBorder="1" applyAlignment="1">
      <alignment horizontal="right" vertical="center"/>
      <protection/>
    </xf>
    <xf numFmtId="3" fontId="2" fillId="0" borderId="31" xfId="91" applyNumberFormat="1" applyFont="1" applyBorder="1" applyAlignment="1">
      <alignment horizontal="right" vertical="center"/>
      <protection/>
    </xf>
    <xf numFmtId="1" fontId="3" fillId="61" borderId="55" xfId="91" applyNumberFormat="1" applyFont="1" applyFill="1" applyBorder="1" applyAlignment="1">
      <alignment horizontal="right" vertical="center"/>
      <protection/>
    </xf>
    <xf numFmtId="3" fontId="2" fillId="63" borderId="57" xfId="91" applyNumberFormat="1" applyFont="1" applyFill="1" applyBorder="1" applyAlignment="1">
      <alignment horizontal="right" vertical="center"/>
      <protection/>
    </xf>
    <xf numFmtId="3" fontId="2" fillId="63" borderId="29" xfId="91" applyNumberFormat="1" applyFont="1" applyFill="1" applyBorder="1" applyAlignment="1">
      <alignment horizontal="right" vertical="center"/>
      <protection/>
    </xf>
    <xf numFmtId="169" fontId="3" fillId="78" borderId="32" xfId="109" applyNumberFormat="1" applyFont="1" applyFill="1" applyBorder="1" applyAlignment="1">
      <alignment horizontal="right" vertical="center"/>
    </xf>
    <xf numFmtId="1" fontId="3" fillId="61" borderId="32" xfId="91" applyNumberFormat="1" applyFont="1" applyFill="1" applyBorder="1" applyAlignment="1">
      <alignment horizontal="right" vertical="center"/>
      <protection/>
    </xf>
    <xf numFmtId="1" fontId="3" fillId="61" borderId="62" xfId="91" applyNumberFormat="1" applyFont="1" applyFill="1" applyBorder="1" applyAlignment="1">
      <alignment horizontal="right" vertical="center"/>
      <protection/>
    </xf>
    <xf numFmtId="3" fontId="2" fillId="84" borderId="57" xfId="91" applyNumberFormat="1" applyFont="1" applyFill="1" applyBorder="1" applyAlignment="1">
      <alignment horizontal="right" vertical="center"/>
      <protection/>
    </xf>
    <xf numFmtId="3" fontId="2" fillId="84" borderId="29" xfId="91" applyNumberFormat="1" applyFont="1" applyFill="1" applyBorder="1" applyAlignment="1">
      <alignment horizontal="right" vertical="center"/>
      <protection/>
    </xf>
    <xf numFmtId="169" fontId="3" fillId="85" borderId="32" xfId="109" applyNumberFormat="1" applyFont="1" applyFill="1" applyBorder="1" applyAlignment="1">
      <alignment horizontal="right" vertical="center"/>
    </xf>
    <xf numFmtId="1" fontId="3" fillId="72" borderId="32" xfId="91" applyNumberFormat="1" applyFont="1" applyFill="1" applyBorder="1" applyAlignment="1">
      <alignment horizontal="right" vertical="center"/>
      <protection/>
    </xf>
    <xf numFmtId="1" fontId="3" fillId="0" borderId="46" xfId="91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91" applyFill="1" applyBorder="1" applyAlignment="1" applyProtection="1">
      <alignment horizontal="left" vertical="center" wrapText="1"/>
      <protection locked="0"/>
    </xf>
    <xf numFmtId="1" fontId="3" fillId="61" borderId="63" xfId="91" applyNumberFormat="1" applyFont="1" applyFill="1" applyBorder="1" applyAlignment="1">
      <alignment horizontal="right" vertical="center"/>
      <protection/>
    </xf>
    <xf numFmtId="3" fontId="2" fillId="0" borderId="64" xfId="91" applyNumberFormat="1" applyFont="1" applyBorder="1" applyAlignment="1">
      <alignment horizontal="right" vertical="center"/>
      <protection/>
    </xf>
    <xf numFmtId="166" fontId="2" fillId="83" borderId="21" xfId="91" applyNumberFormat="1" applyFont="1" applyFill="1" applyBorder="1" applyAlignment="1">
      <alignment horizontal="center"/>
      <protection/>
    </xf>
    <xf numFmtId="0" fontId="2" fillId="57" borderId="14" xfId="91" applyFill="1" applyBorder="1" applyAlignment="1">
      <alignment horizontal="center" wrapText="1"/>
      <protection/>
    </xf>
    <xf numFmtId="166" fontId="3" fillId="86" borderId="14" xfId="91" applyNumberFormat="1" applyFont="1" applyFill="1" applyBorder="1" applyAlignment="1">
      <alignment horizontal="center" vertical="center"/>
      <protection/>
    </xf>
    <xf numFmtId="166" fontId="2" fillId="62" borderId="21" xfId="91" applyNumberFormat="1" applyFont="1" applyFill="1" applyBorder="1" applyAlignment="1">
      <alignment horizontal="center"/>
      <protection/>
    </xf>
    <xf numFmtId="166" fontId="3" fillId="83" borderId="23" xfId="91" applyNumberFormat="1" applyFont="1" applyFill="1" applyBorder="1" applyAlignment="1">
      <alignment horizontal="center" vertical="center" wrapText="1"/>
      <protection/>
    </xf>
    <xf numFmtId="166" fontId="3" fillId="83" borderId="17" xfId="91" applyNumberFormat="1" applyFont="1" applyFill="1" applyBorder="1" applyAlignment="1">
      <alignment horizontal="center" vertical="center" wrapText="1"/>
      <protection/>
    </xf>
    <xf numFmtId="166" fontId="3" fillId="83" borderId="22" xfId="91" applyNumberFormat="1" applyFont="1" applyFill="1" applyBorder="1" applyAlignment="1">
      <alignment horizontal="center" vertical="center" wrapText="1"/>
      <protection/>
    </xf>
    <xf numFmtId="166" fontId="3" fillId="6" borderId="23" xfId="91" applyNumberFormat="1" applyFont="1" applyFill="1" applyBorder="1" applyAlignment="1">
      <alignment horizontal="center" vertical="center" wrapText="1"/>
      <protection/>
    </xf>
    <xf numFmtId="166" fontId="3" fillId="6" borderId="17" xfId="91" applyNumberFormat="1" applyFont="1" applyFill="1" applyBorder="1" applyAlignment="1">
      <alignment horizontal="center" vertical="center" wrapText="1"/>
      <protection/>
    </xf>
    <xf numFmtId="166" fontId="3" fillId="6" borderId="22" xfId="91" applyNumberFormat="1" applyFont="1" applyFill="1" applyBorder="1" applyAlignment="1">
      <alignment horizontal="center" vertical="center" wrapText="1"/>
      <protection/>
    </xf>
    <xf numFmtId="164" fontId="3" fillId="18" borderId="23" xfId="91" applyNumberFormat="1" applyFont="1" applyFill="1" applyBorder="1" applyAlignment="1" applyProtection="1">
      <alignment horizontal="center" vertical="center"/>
      <protection locked="0"/>
    </xf>
    <xf numFmtId="164" fontId="3" fillId="18" borderId="22" xfId="91" applyNumberFormat="1" applyFont="1" applyFill="1" applyBorder="1" applyAlignment="1" applyProtection="1">
      <alignment horizontal="center" vertical="center"/>
      <protection locked="0"/>
    </xf>
    <xf numFmtId="0" fontId="3" fillId="0" borderId="23" xfId="91" applyFont="1" applyFill="1" applyBorder="1" applyAlignment="1">
      <alignment horizontal="center" vertical="center" wrapText="1"/>
      <protection/>
    </xf>
    <xf numFmtId="0" fontId="3" fillId="0" borderId="17" xfId="91" applyFont="1" applyFill="1" applyBorder="1" applyAlignment="1">
      <alignment horizontal="center" vertical="center" wrapText="1"/>
      <protection/>
    </xf>
    <xf numFmtId="0" fontId="3" fillId="0" borderId="22" xfId="91" applyFont="1" applyFill="1" applyBorder="1" applyAlignment="1">
      <alignment horizontal="center" vertical="center" wrapText="1"/>
      <protection/>
    </xf>
    <xf numFmtId="166" fontId="2" fillId="62" borderId="20" xfId="91" applyNumberFormat="1" applyFont="1" applyFill="1" applyBorder="1" applyAlignment="1">
      <alignment horizontal="center"/>
      <protection/>
    </xf>
    <xf numFmtId="166" fontId="9" fillId="86" borderId="14" xfId="91" applyNumberFormat="1" applyFont="1" applyFill="1" applyBorder="1" applyAlignment="1">
      <alignment horizontal="center" vertical="center"/>
      <protection/>
    </xf>
    <xf numFmtId="0" fontId="3" fillId="61" borderId="23" xfId="91" applyFont="1" applyFill="1" applyBorder="1" applyAlignment="1">
      <alignment horizontal="center" vertical="center"/>
      <protection/>
    </xf>
    <xf numFmtId="0" fontId="3" fillId="61" borderId="17" xfId="91" applyFont="1" applyFill="1" applyBorder="1" applyAlignment="1">
      <alignment horizontal="center" vertical="center"/>
      <protection/>
    </xf>
    <xf numFmtId="0" fontId="3" fillId="61" borderId="22" xfId="91" applyFont="1" applyFill="1" applyBorder="1" applyAlignment="1">
      <alignment horizontal="center" vertical="center"/>
      <protection/>
    </xf>
    <xf numFmtId="166" fontId="9" fillId="62" borderId="65" xfId="91" applyNumberFormat="1" applyFont="1" applyFill="1" applyBorder="1" applyAlignment="1">
      <alignment horizontal="center" vertical="center" wrapText="1"/>
      <protection/>
    </xf>
    <xf numFmtId="166" fontId="9" fillId="62" borderId="66" xfId="91" applyNumberFormat="1" applyFont="1" applyFill="1" applyBorder="1" applyAlignment="1">
      <alignment horizontal="center" vertical="center" wrapText="1"/>
      <protection/>
    </xf>
    <xf numFmtId="166" fontId="9" fillId="62" borderId="67" xfId="91" applyNumberFormat="1" applyFont="1" applyFill="1" applyBorder="1" applyAlignment="1">
      <alignment horizontal="center" vertical="center" wrapText="1"/>
      <protection/>
    </xf>
    <xf numFmtId="166" fontId="9" fillId="62" borderId="43" xfId="91" applyNumberFormat="1" applyFont="1" applyFill="1" applyBorder="1" applyAlignment="1">
      <alignment horizontal="center" vertical="center" wrapText="1"/>
      <protection/>
    </xf>
    <xf numFmtId="164" fontId="3" fillId="16" borderId="23" xfId="91" applyNumberFormat="1" applyFont="1" applyFill="1" applyBorder="1" applyAlignment="1" applyProtection="1">
      <alignment horizontal="center" vertical="center"/>
      <protection locked="0"/>
    </xf>
    <xf numFmtId="164" fontId="3" fillId="16" borderId="22" xfId="91" applyNumberFormat="1" applyFont="1" applyFill="1" applyBorder="1" applyAlignment="1" applyProtection="1">
      <alignment horizontal="center" vertical="center"/>
      <protection locked="0"/>
    </xf>
    <xf numFmtId="164" fontId="3" fillId="12" borderId="23" xfId="91" applyNumberFormat="1" applyFont="1" applyFill="1" applyBorder="1" applyAlignment="1" applyProtection="1">
      <alignment horizontal="center" vertical="center"/>
      <protection locked="0"/>
    </xf>
    <xf numFmtId="164" fontId="3" fillId="12" borderId="22" xfId="91" applyNumberFormat="1" applyFont="1" applyFill="1" applyBorder="1" applyAlignment="1" applyProtection="1">
      <alignment horizontal="center" vertical="center"/>
      <protection locked="0"/>
    </xf>
    <xf numFmtId="0" fontId="3" fillId="57" borderId="68" xfId="91" applyFont="1" applyFill="1" applyBorder="1" applyAlignment="1">
      <alignment horizontal="center" vertical="center" wrapText="1"/>
      <protection/>
    </xf>
    <xf numFmtId="0" fontId="3" fillId="57" borderId="27" xfId="91" applyFont="1" applyFill="1" applyBorder="1" applyAlignment="1">
      <alignment horizontal="center" vertical="center" wrapText="1"/>
      <protection/>
    </xf>
    <xf numFmtId="0" fontId="2" fillId="57" borderId="69" xfId="91" applyFill="1" applyBorder="1" applyAlignment="1">
      <alignment horizontal="center" wrapText="1"/>
      <protection/>
    </xf>
    <xf numFmtId="0" fontId="2" fillId="57" borderId="70" xfId="91" applyFill="1" applyBorder="1" applyAlignment="1">
      <alignment horizontal="center" wrapText="1"/>
      <protection/>
    </xf>
    <xf numFmtId="164" fontId="3" fillId="10" borderId="23" xfId="91" applyNumberFormat="1" applyFont="1" applyFill="1" applyBorder="1" applyAlignment="1" applyProtection="1">
      <alignment horizontal="center" vertical="center"/>
      <protection locked="0"/>
    </xf>
    <xf numFmtId="164" fontId="3" fillId="10" borderId="22" xfId="91" applyNumberFormat="1" applyFont="1" applyFill="1" applyBorder="1" applyAlignment="1" applyProtection="1">
      <alignment horizontal="center" vertical="center"/>
      <protection locked="0"/>
    </xf>
    <xf numFmtId="164" fontId="3" fillId="30" borderId="23" xfId="91" applyNumberFormat="1" applyFont="1" applyFill="1" applyBorder="1" applyAlignment="1" applyProtection="1">
      <alignment horizontal="center" vertical="center"/>
      <protection locked="0"/>
    </xf>
    <xf numFmtId="164" fontId="3" fillId="30" borderId="22" xfId="91" applyNumberFormat="1" applyFont="1" applyFill="1" applyBorder="1" applyAlignment="1" applyProtection="1">
      <alignment horizontal="center" vertical="center"/>
      <protection locked="0"/>
    </xf>
    <xf numFmtId="165" fontId="17" fillId="59" borderId="0" xfId="91" applyNumberFormat="1" applyFont="1" applyFill="1" applyBorder="1" applyAlignment="1">
      <alignment horizontal="center"/>
      <protection/>
    </xf>
    <xf numFmtId="0" fontId="3" fillId="61" borderId="71" xfId="91" applyFont="1" applyFill="1" applyBorder="1" applyAlignment="1">
      <alignment horizontal="center" vertical="center" wrapText="1"/>
      <protection/>
    </xf>
    <xf numFmtId="0" fontId="3" fillId="61" borderId="72" xfId="91" applyFont="1" applyFill="1" applyBorder="1" applyAlignment="1">
      <alignment horizontal="center" vertical="center" wrapText="1"/>
      <protection/>
    </xf>
    <xf numFmtId="0" fontId="3" fillId="61" borderId="34" xfId="91" applyFont="1" applyFill="1" applyBorder="1" applyAlignment="1">
      <alignment horizontal="center" vertical="center" wrapText="1"/>
      <protection/>
    </xf>
    <xf numFmtId="0" fontId="3" fillId="61" borderId="35" xfId="91" applyFont="1" applyFill="1" applyBorder="1" applyAlignment="1">
      <alignment horizontal="center" vertical="center" wrapText="1"/>
      <protection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Hyperlink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Гиперссылка 2" xfId="70"/>
    <cellStyle name="Гиперссылка 3" xfId="71"/>
    <cellStyle name="Гиперссылка 4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2" xfId="91"/>
    <cellStyle name="Обычный 3" xfId="92"/>
    <cellStyle name="Обычный 4" xfId="93"/>
    <cellStyle name="Обычный 5" xfId="94"/>
    <cellStyle name="Обычный 6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Финансовый 2" xfId="109"/>
    <cellStyle name="Хороший" xfId="110"/>
    <cellStyle name="Хороший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00V%202018A\Results_1000V_2018A_&#1044;&#1057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"/>
      <sheetName val="Day1"/>
      <sheetName val="Day2"/>
      <sheetName val="PhKP"/>
      <sheetName val="StartList"/>
      <sheetName val="Start to pub"/>
      <sheetName val="Interim"/>
      <sheetName val="Interim to pub"/>
      <sheetName val="Total P"/>
      <sheetName val="Total S"/>
      <sheetName val="ЧМО"/>
      <sheetName val="New"/>
      <sheetName val="Lady"/>
      <sheetName val="Пришельцы"/>
      <sheetName val="Total Team"/>
      <sheetName val="День1-публ"/>
      <sheetName val="Interim_pub"/>
      <sheetName val="Start to pub (Old)"/>
      <sheetName val="StartList (Old)"/>
      <sheetName val="Конструктор-1"/>
      <sheetName val="Конструктор ХГ"/>
      <sheetName val="Лист1"/>
    </sheetNames>
    <sheetDataSet>
      <sheetData sheetId="4">
        <row r="7">
          <cell r="B7">
            <v>0</v>
          </cell>
          <cell r="E7" t="str">
            <v>Мельникова Яна, Кравченко Руслан</v>
          </cell>
          <cell r="Q7" t="str">
            <v>Вне зачёта</v>
          </cell>
        </row>
        <row r="8">
          <cell r="B8">
            <v>1</v>
          </cell>
          <cell r="E8" t="str">
            <v>Мозговая Светлана, Сальников Евгений</v>
          </cell>
          <cell r="Q8" t="str">
            <v>Профессионал</v>
          </cell>
        </row>
        <row r="9">
          <cell r="B9">
            <v>2</v>
          </cell>
          <cell r="E9" t="str">
            <v>Галочкин Сергей, Куприянов Артём</v>
          </cell>
          <cell r="Q9" t="str">
            <v>Стандарт</v>
          </cell>
        </row>
        <row r="10">
          <cell r="B10">
            <v>3</v>
          </cell>
          <cell r="E10" t="str">
            <v>Попов Вадим, Руновский Сергей</v>
          </cell>
          <cell r="Q10" t="str">
            <v>Стандарт</v>
          </cell>
        </row>
        <row r="11">
          <cell r="B11">
            <v>4</v>
          </cell>
          <cell r="E11" t="str">
            <v>Лариков Иван, Рейснер Андрей</v>
          </cell>
        </row>
        <row r="12">
          <cell r="B12">
            <v>5</v>
          </cell>
          <cell r="E12" t="str">
            <v>Корочкин Олег, Корочкина Анна</v>
          </cell>
          <cell r="Q12" t="str">
            <v>Стандарт</v>
          </cell>
        </row>
        <row r="13">
          <cell r="B13">
            <v>6</v>
          </cell>
          <cell r="E13" t="str">
            <v>Жаринов Сергей, Лихачёва Юлия</v>
          </cell>
          <cell r="Q13" t="str">
            <v>Стандарт</v>
          </cell>
        </row>
        <row r="14">
          <cell r="B14">
            <v>7</v>
          </cell>
          <cell r="E14" t="str">
            <v>Тынчеров Евгений, Синицын Алексей</v>
          </cell>
          <cell r="Q14" t="str">
            <v>Стандарт</v>
          </cell>
        </row>
        <row r="15">
          <cell r="B15">
            <v>8</v>
          </cell>
          <cell r="E15" t="str">
            <v>Золотов Антон, Золотова Мария</v>
          </cell>
          <cell r="Q15" t="str">
            <v>Профессионал</v>
          </cell>
        </row>
        <row r="16">
          <cell r="B16">
            <v>9</v>
          </cell>
          <cell r="E16" t="str">
            <v>Синявский Александр, Тулаченков Василий</v>
          </cell>
          <cell r="Q16" t="str">
            <v>Стандарт</v>
          </cell>
        </row>
        <row r="17">
          <cell r="B17">
            <v>10</v>
          </cell>
          <cell r="E17" t="str">
            <v>Швецов Никита, Швецов Фёдор</v>
          </cell>
          <cell r="Q17" t="str">
            <v>Стандарт</v>
          </cell>
        </row>
        <row r="18">
          <cell r="B18">
            <v>11</v>
          </cell>
          <cell r="E18" t="str">
            <v>Фролов Дмитрий, Ивинский Максим</v>
          </cell>
          <cell r="Q18" t="str">
            <v>Профессионал</v>
          </cell>
        </row>
        <row r="19">
          <cell r="B19">
            <v>12</v>
          </cell>
          <cell r="E19" t="str">
            <v>Буракова Наталья, Чернышева Елена</v>
          </cell>
          <cell r="Q19" t="str">
            <v>Стандарт</v>
          </cell>
        </row>
        <row r="20">
          <cell r="B20">
            <v>13</v>
          </cell>
          <cell r="E20" t="str">
            <v>Мозговая Светлана, Глазков Дмитрий</v>
          </cell>
          <cell r="Q20" t="str">
            <v>Профессионал</v>
          </cell>
        </row>
        <row r="21">
          <cell r="B21">
            <v>14</v>
          </cell>
          <cell r="E21" t="str">
            <v>Данилычев Иван, Топоров Илья</v>
          </cell>
          <cell r="Q21" t="str">
            <v>Стандарт</v>
          </cell>
        </row>
        <row r="22">
          <cell r="B22">
            <v>15</v>
          </cell>
          <cell r="E22" t="str">
            <v>Никулин Максим, Никулина Кристина</v>
          </cell>
          <cell r="Q22" t="str">
            <v>Профессионал</v>
          </cell>
        </row>
        <row r="23">
          <cell r="B23">
            <v>16</v>
          </cell>
          <cell r="E23" t="str">
            <v>Ничукина Илона, Ничукин Егор</v>
          </cell>
          <cell r="Q23" t="str">
            <v>Стандарт</v>
          </cell>
        </row>
        <row r="24">
          <cell r="B24">
            <v>17</v>
          </cell>
          <cell r="E24" t="str">
            <v>Кананыхина Ольга, Подобедов Дмитрий</v>
          </cell>
          <cell r="Q24" t="str">
            <v>Профессионал</v>
          </cell>
        </row>
        <row r="25">
          <cell r="B25">
            <v>18</v>
          </cell>
          <cell r="E25" t="str">
            <v>Почивалов Александр, Колесников Константин</v>
          </cell>
          <cell r="Q25" t="str">
            <v>Профессионал</v>
          </cell>
        </row>
        <row r="26">
          <cell r="B26">
            <v>19</v>
          </cell>
          <cell r="E26" t="str">
            <v>Козлов Матвей, Кузьмич Оксана</v>
          </cell>
          <cell r="Q26" t="str">
            <v>Профессионал</v>
          </cell>
        </row>
        <row r="27">
          <cell r="B27">
            <v>20</v>
          </cell>
          <cell r="E27" t="str">
            <v>Грибов Дмитрий, Грибова Наталья</v>
          </cell>
          <cell r="Q27" t="str">
            <v>Стандарт</v>
          </cell>
        </row>
        <row r="28">
          <cell r="B28">
            <v>21</v>
          </cell>
          <cell r="E28" t="str">
            <v>Новоселов Сергей, Пяткина Ирина</v>
          </cell>
          <cell r="Q28" t="str">
            <v>Стандарт</v>
          </cell>
        </row>
        <row r="29">
          <cell r="B29">
            <v>22</v>
          </cell>
          <cell r="E29" t="str">
            <v>Русаков Сергей, Русакова Наталья</v>
          </cell>
          <cell r="Q29" t="str">
            <v>Стандарт</v>
          </cell>
        </row>
        <row r="30">
          <cell r="B30">
            <v>23</v>
          </cell>
          <cell r="E30" t="str">
            <v>Зискинд Дмитрий, Чавтараева Ольга</v>
          </cell>
          <cell r="Q30" t="str">
            <v>Стандарт</v>
          </cell>
        </row>
        <row r="31">
          <cell r="B31">
            <v>57</v>
          </cell>
          <cell r="E31" t="str">
            <v>Кананадзе Сергей, Подшивалов Александр</v>
          </cell>
          <cell r="Q31" t="str">
            <v>Профессионал</v>
          </cell>
        </row>
        <row r="32">
          <cell r="B32">
            <v>79</v>
          </cell>
          <cell r="E32" t="str">
            <v>Носатенко Пётр, Ермолаев Сергей</v>
          </cell>
          <cell r="Q32" t="str">
            <v>Профессионал</v>
          </cell>
        </row>
      </sheetData>
      <sheetData sheetId="6">
        <row r="5">
          <cell r="A5">
            <v>1</v>
          </cell>
          <cell r="B5" t="str">
            <v>Мозговая Светлана, Сальников Евгений</v>
          </cell>
          <cell r="C5">
            <v>23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23</v>
          </cell>
          <cell r="I5">
            <v>0</v>
          </cell>
          <cell r="J5">
            <v>25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>
            <v>2</v>
          </cell>
          <cell r="B6" t="str">
            <v>Галочкин Сергей, Куприянов Артём</v>
          </cell>
          <cell r="C6">
            <v>290</v>
          </cell>
          <cell r="D6">
            <v>0</v>
          </cell>
          <cell r="E6">
            <v>0</v>
          </cell>
          <cell r="F6">
            <v>0</v>
          </cell>
          <cell r="G6">
            <v>1800</v>
          </cell>
          <cell r="H6">
            <v>2090</v>
          </cell>
          <cell r="I6">
            <v>0</v>
          </cell>
          <cell r="J6">
            <v>2640</v>
          </cell>
          <cell r="K6">
            <v>0</v>
          </cell>
          <cell r="L6">
            <v>900</v>
          </cell>
          <cell r="M6">
            <v>0</v>
          </cell>
          <cell r="N6">
            <v>1800</v>
          </cell>
        </row>
        <row r="7">
          <cell r="A7">
            <v>3</v>
          </cell>
          <cell r="B7" t="str">
            <v>Попов Вадим, Руновский Сергей</v>
          </cell>
          <cell r="C7">
            <v>504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504</v>
          </cell>
          <cell r="I7">
            <v>0</v>
          </cell>
          <cell r="J7">
            <v>942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4</v>
          </cell>
          <cell r="B8" t="str">
            <v>Лариков Иван, Рейснер Андрей</v>
          </cell>
          <cell r="C8">
            <v>147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147</v>
          </cell>
          <cell r="I8">
            <v>0</v>
          </cell>
          <cell r="J8">
            <v>169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5</v>
          </cell>
          <cell r="B9" t="str">
            <v>Корочкин Олег, Корочкина Анна</v>
          </cell>
          <cell r="C9">
            <v>609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609</v>
          </cell>
          <cell r="I9">
            <v>0</v>
          </cell>
          <cell r="J9">
            <v>1491</v>
          </cell>
          <cell r="K9">
            <v>0</v>
          </cell>
          <cell r="L9">
            <v>240</v>
          </cell>
          <cell r="M9">
            <v>0</v>
          </cell>
          <cell r="N9">
            <v>0</v>
          </cell>
        </row>
        <row r="10">
          <cell r="A10">
            <v>6</v>
          </cell>
          <cell r="B10" t="str">
            <v>Жаринов Сергей, Лихачёва Юлия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#VALUE!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7</v>
          </cell>
          <cell r="B11" t="str">
            <v>Тынчеров Евгений, Синицын Алексей</v>
          </cell>
          <cell r="C11">
            <v>499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499</v>
          </cell>
          <cell r="I11">
            <v>0</v>
          </cell>
          <cell r="J11">
            <v>1178</v>
          </cell>
          <cell r="K11">
            <v>0</v>
          </cell>
          <cell r="L11">
            <v>900</v>
          </cell>
          <cell r="M11">
            <v>0</v>
          </cell>
          <cell r="N11">
            <v>0</v>
          </cell>
        </row>
        <row r="12">
          <cell r="A12">
            <v>8</v>
          </cell>
          <cell r="B12" t="str">
            <v>Золотов Антон, Золотова Мария</v>
          </cell>
          <cell r="C12">
            <v>15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15</v>
          </cell>
          <cell r="I12">
            <v>0</v>
          </cell>
          <cell r="J12">
            <v>39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9</v>
          </cell>
          <cell r="B13" t="str">
            <v>Синявский Александр, Тулаченков Василий</v>
          </cell>
          <cell r="C13">
            <v>111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111</v>
          </cell>
          <cell r="I13">
            <v>0</v>
          </cell>
          <cell r="J13">
            <v>1317</v>
          </cell>
          <cell r="K13">
            <v>0</v>
          </cell>
          <cell r="L13">
            <v>180</v>
          </cell>
          <cell r="M13">
            <v>0</v>
          </cell>
          <cell r="N13">
            <v>0</v>
          </cell>
        </row>
        <row r="14">
          <cell r="A14">
            <v>10</v>
          </cell>
          <cell r="B14" t="str">
            <v>Швецов Никита, Швецов Фёдор</v>
          </cell>
          <cell r="C14">
            <v>510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510</v>
          </cell>
          <cell r="I14">
            <v>0</v>
          </cell>
          <cell r="J14">
            <v>1346</v>
          </cell>
          <cell r="K14">
            <v>0</v>
          </cell>
          <cell r="L14">
            <v>900</v>
          </cell>
          <cell r="M14">
            <v>0</v>
          </cell>
          <cell r="N14">
            <v>0</v>
          </cell>
        </row>
        <row r="15">
          <cell r="A15">
            <v>11</v>
          </cell>
          <cell r="B15" t="str">
            <v>Фролов Дмитрий, Ивинский Максим</v>
          </cell>
          <cell r="C15">
            <v>13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13</v>
          </cell>
          <cell r="I15">
            <v>0</v>
          </cell>
          <cell r="J15">
            <v>69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12</v>
          </cell>
          <cell r="B16" t="str">
            <v>Буракова Наталья, Чернышева Елена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 t="e">
            <v>#VALUE!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13</v>
          </cell>
          <cell r="B17" t="str">
            <v>Мозговая Светлана, Глазков Дмитрий</v>
          </cell>
          <cell r="C17">
            <v>534</v>
          </cell>
          <cell r="D17">
            <v>0</v>
          </cell>
          <cell r="E17">
            <v>0</v>
          </cell>
          <cell r="F17">
            <v>0</v>
          </cell>
          <cell r="G17">
            <v>1800</v>
          </cell>
          <cell r="H17">
            <v>2334</v>
          </cell>
          <cell r="I17">
            <v>0</v>
          </cell>
          <cell r="J17">
            <v>1061</v>
          </cell>
          <cell r="K17">
            <v>0</v>
          </cell>
          <cell r="L17">
            <v>240</v>
          </cell>
          <cell r="M17">
            <v>0</v>
          </cell>
          <cell r="N17">
            <v>1800</v>
          </cell>
        </row>
        <row r="18">
          <cell r="A18">
            <v>14</v>
          </cell>
          <cell r="B18" t="str">
            <v>Данилычев Иван, Топоров Илья</v>
          </cell>
          <cell r="C18">
            <v>2925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2925</v>
          </cell>
          <cell r="I18">
            <v>0</v>
          </cell>
          <cell r="J18">
            <v>3944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15</v>
          </cell>
          <cell r="B19" t="str">
            <v>Никулин Максим, Никулина Кристина</v>
          </cell>
          <cell r="C19">
            <v>117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117</v>
          </cell>
          <cell r="I19">
            <v>0</v>
          </cell>
          <cell r="J19">
            <v>360</v>
          </cell>
          <cell r="K19">
            <v>0</v>
          </cell>
          <cell r="L19">
            <v>660</v>
          </cell>
          <cell r="M19">
            <v>0</v>
          </cell>
          <cell r="N19">
            <v>0</v>
          </cell>
        </row>
        <row r="20">
          <cell r="A20">
            <v>16</v>
          </cell>
          <cell r="B20" t="str">
            <v>Ничукина Илона, Ничукин Егор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e">
            <v>#VALUE!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17</v>
          </cell>
          <cell r="B21" t="str">
            <v>Кананыхина Ольга, Подобедов Дмитрий</v>
          </cell>
          <cell r="C21">
            <v>215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215</v>
          </cell>
          <cell r="I21">
            <v>0</v>
          </cell>
          <cell r="J21">
            <v>644</v>
          </cell>
          <cell r="K21">
            <v>0</v>
          </cell>
          <cell r="L21">
            <v>900</v>
          </cell>
          <cell r="M21">
            <v>0</v>
          </cell>
          <cell r="N21">
            <v>0</v>
          </cell>
        </row>
        <row r="22">
          <cell r="A22">
            <v>18</v>
          </cell>
          <cell r="B22" t="str">
            <v>Почивалов Александр, Колесников Константин</v>
          </cell>
          <cell r="C22">
            <v>295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295</v>
          </cell>
          <cell r="I22">
            <v>0</v>
          </cell>
          <cell r="J22">
            <v>1677</v>
          </cell>
          <cell r="K22">
            <v>0</v>
          </cell>
          <cell r="L22">
            <v>900</v>
          </cell>
          <cell r="M22">
            <v>0</v>
          </cell>
          <cell r="N22">
            <v>0</v>
          </cell>
        </row>
        <row r="23">
          <cell r="A23">
            <v>19</v>
          </cell>
          <cell r="B23" t="str">
            <v>Козлов Матвей, Кузьмич Оксана</v>
          </cell>
          <cell r="C23">
            <v>262</v>
          </cell>
          <cell r="D23">
            <v>0</v>
          </cell>
          <cell r="E23">
            <v>0</v>
          </cell>
          <cell r="F23">
            <v>0</v>
          </cell>
          <cell r="G23">
            <v>1800</v>
          </cell>
          <cell r="H23">
            <v>2062</v>
          </cell>
          <cell r="I23">
            <v>0</v>
          </cell>
          <cell r="J23">
            <v>596</v>
          </cell>
          <cell r="K23">
            <v>0</v>
          </cell>
          <cell r="L23">
            <v>900</v>
          </cell>
          <cell r="M23">
            <v>0</v>
          </cell>
          <cell r="N23">
            <v>1800</v>
          </cell>
        </row>
        <row r="24">
          <cell r="A24">
            <v>20</v>
          </cell>
          <cell r="B24" t="str">
            <v>Грибов Дмитрий, Грибова Наталья</v>
          </cell>
          <cell r="C24">
            <v>404</v>
          </cell>
          <cell r="D24">
            <v>0</v>
          </cell>
          <cell r="E24">
            <v>120</v>
          </cell>
          <cell r="F24">
            <v>0</v>
          </cell>
          <cell r="G24">
            <v>0</v>
          </cell>
          <cell r="H24">
            <v>524</v>
          </cell>
          <cell r="I24">
            <v>0</v>
          </cell>
          <cell r="J24">
            <v>1045</v>
          </cell>
          <cell r="K24">
            <v>0</v>
          </cell>
          <cell r="L24">
            <v>120</v>
          </cell>
          <cell r="M24">
            <v>0</v>
          </cell>
          <cell r="N24">
            <v>0</v>
          </cell>
        </row>
        <row r="25">
          <cell r="A25">
            <v>21</v>
          </cell>
          <cell r="B25" t="str">
            <v>Новоселов Сергей, Пяткина Ирина</v>
          </cell>
          <cell r="C25">
            <v>1569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1569</v>
          </cell>
          <cell r="I25">
            <v>0</v>
          </cell>
          <cell r="J25">
            <v>2522</v>
          </cell>
          <cell r="K25">
            <v>0</v>
          </cell>
          <cell r="L25">
            <v>1800</v>
          </cell>
          <cell r="M25">
            <v>0</v>
          </cell>
          <cell r="N25">
            <v>0</v>
          </cell>
        </row>
        <row r="26">
          <cell r="A26">
            <v>22</v>
          </cell>
          <cell r="B26" t="str">
            <v>Русаков Сергей, Русакова Наталья</v>
          </cell>
          <cell r="C26">
            <v>888</v>
          </cell>
          <cell r="D26">
            <v>0</v>
          </cell>
          <cell r="E26">
            <v>900</v>
          </cell>
          <cell r="F26">
            <v>0</v>
          </cell>
          <cell r="G26">
            <v>0</v>
          </cell>
          <cell r="H26">
            <v>1788</v>
          </cell>
          <cell r="I26">
            <v>0</v>
          </cell>
          <cell r="J26">
            <v>3670</v>
          </cell>
          <cell r="K26">
            <v>0</v>
          </cell>
          <cell r="L26">
            <v>1800</v>
          </cell>
          <cell r="M26">
            <v>0</v>
          </cell>
          <cell r="N26">
            <v>0</v>
          </cell>
        </row>
        <row r="27">
          <cell r="A27">
            <v>23</v>
          </cell>
          <cell r="B27" t="str">
            <v>Зискинд Дмитрий, Чавтараева Ольга</v>
          </cell>
          <cell r="C27">
            <v>2406</v>
          </cell>
          <cell r="D27">
            <v>0</v>
          </cell>
          <cell r="E27">
            <v>0</v>
          </cell>
          <cell r="F27">
            <v>180</v>
          </cell>
          <cell r="G27">
            <v>1800</v>
          </cell>
          <cell r="H27">
            <v>4386</v>
          </cell>
          <cell r="I27">
            <v>0</v>
          </cell>
          <cell r="J27">
            <v>3457</v>
          </cell>
          <cell r="K27">
            <v>0</v>
          </cell>
          <cell r="L27">
            <v>540</v>
          </cell>
          <cell r="M27">
            <v>180</v>
          </cell>
          <cell r="N27">
            <v>1800</v>
          </cell>
        </row>
        <row r="28">
          <cell r="A28">
            <v>57</v>
          </cell>
          <cell r="B28" t="str">
            <v>Кананадзе Сергей, Подшивалов Александр</v>
          </cell>
          <cell r="C28">
            <v>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6</v>
          </cell>
          <cell r="I28">
            <v>0</v>
          </cell>
          <cell r="J28">
            <v>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79</v>
          </cell>
          <cell r="B29" t="str">
            <v>Носатенко Пётр, Ермолаев Сергей</v>
          </cell>
          <cell r="C29">
            <v>13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13</v>
          </cell>
          <cell r="I29">
            <v>0</v>
          </cell>
          <cell r="J29">
            <v>18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G35"/>
  <sheetViews>
    <sheetView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11" sqref="M11"/>
    </sheetView>
  </sheetViews>
  <sheetFormatPr defaultColWidth="9.140625" defaultRowHeight="15" outlineLevelRow="1" outlineLevelCol="1"/>
  <cols>
    <col min="1" max="1" width="3.00390625" style="0" customWidth="1"/>
    <col min="2" max="2" width="14.8515625" style="0" customWidth="1"/>
    <col min="3" max="3" width="4.7109375" style="0" customWidth="1"/>
    <col min="4" max="4" width="31.421875" style="0" customWidth="1"/>
    <col min="5" max="5" width="7.57421875" style="0" customWidth="1"/>
    <col min="6" max="6" width="8.140625" style="0" customWidth="1"/>
    <col min="7" max="7" width="2.140625" style="0" customWidth="1"/>
    <col min="8" max="8" width="6.28125" style="0" bestFit="1" customWidth="1"/>
    <col min="9" max="10" width="10.00390625" style="0" customWidth="1"/>
    <col min="11" max="11" width="2.7109375" style="0" customWidth="1"/>
    <col min="12" max="14" width="10.00390625" style="0" customWidth="1"/>
    <col min="15" max="15" width="2.7109375" style="0" customWidth="1"/>
    <col min="16" max="16" width="10.00390625" style="0" customWidth="1"/>
    <col min="18" max="18" width="9.421875" style="0" customWidth="1"/>
    <col min="19" max="19" width="1.8515625" style="0" hidden="1" customWidth="1" outlineLevel="1"/>
    <col min="20" max="20" width="8.140625" style="0" hidden="1" customWidth="1" outlineLevel="1" collapsed="1"/>
    <col min="21" max="21" width="13.140625" style="0" hidden="1" customWidth="1" outlineLevel="1"/>
    <col min="22" max="22" width="8.7109375" style="0" hidden="1" customWidth="1" outlineLevel="1"/>
    <col min="23" max="23" width="8.140625" style="0" hidden="1" customWidth="1" outlineLevel="1"/>
    <col min="24" max="24" width="2.28125" style="0" customWidth="1" collapsed="1"/>
    <col min="25" max="25" width="7.28125" style="0" customWidth="1"/>
    <col min="26" max="26" width="10.8515625" style="0" customWidth="1"/>
    <col min="27" max="27" width="9.00390625" style="0" customWidth="1"/>
    <col min="28" max="28" width="2.140625" style="0" customWidth="1"/>
    <col min="29" max="29" width="7.7109375" style="0" customWidth="1"/>
    <col min="30" max="31" width="10.00390625" style="0" customWidth="1"/>
    <col min="32" max="32" width="2.7109375" style="0" customWidth="1"/>
    <col min="33" max="33" width="10.00390625" style="0" customWidth="1"/>
    <col min="35" max="35" width="10.00390625" style="0" customWidth="1"/>
    <col min="36" max="36" width="1.8515625" style="0" hidden="1" customWidth="1" outlineLevel="1"/>
    <col min="37" max="37" width="8.140625" style="0" hidden="1" customWidth="1" outlineLevel="1" collapsed="1"/>
    <col min="38" max="38" width="16.00390625" style="0" hidden="1" customWidth="1" outlineLevel="1"/>
    <col min="39" max="39" width="10.7109375" style="0" hidden="1" customWidth="1" outlineLevel="1"/>
    <col min="40" max="40" width="8.140625" style="0" hidden="1" customWidth="1" outlineLevel="1"/>
    <col min="41" max="41" width="2.28125" style="0" customWidth="1" collapsed="1"/>
    <col min="42" max="42" width="8.140625" style="0" customWidth="1"/>
    <col min="43" max="43" width="10.00390625" style="0" customWidth="1"/>
    <col min="44" max="44" width="1.8515625" style="0" hidden="1" customWidth="1" outlineLevel="1"/>
    <col min="45" max="45" width="8.140625" style="0" hidden="1" customWidth="1" outlineLevel="1" collapsed="1"/>
    <col min="46" max="46" width="16.00390625" style="0" hidden="1" customWidth="1" outlineLevel="1"/>
    <col min="47" max="47" width="10.7109375" style="0" hidden="1" customWidth="1" outlineLevel="1"/>
    <col min="48" max="48" width="8.140625" style="0" hidden="1" customWidth="1" outlineLevel="1"/>
    <col min="49" max="49" width="2.57421875" style="0" customWidth="1" collapsed="1"/>
    <col min="50" max="50" width="8.140625" style="0" customWidth="1"/>
    <col min="51" max="51" width="10.00390625" style="0" customWidth="1"/>
    <col min="52" max="52" width="1.8515625" style="0" hidden="1" customWidth="1" outlineLevel="1"/>
    <col min="53" max="53" width="8.140625" style="0" hidden="1" customWidth="1" outlineLevel="1" collapsed="1"/>
    <col min="54" max="54" width="16.00390625" style="0" hidden="1" customWidth="1" outlineLevel="1"/>
    <col min="55" max="55" width="10.7109375" style="0" hidden="1" customWidth="1" outlineLevel="1"/>
    <col min="56" max="56" width="8.140625" style="0" hidden="1" customWidth="1" outlineLevel="1"/>
    <col min="57" max="57" width="2.57421875" style="0" customWidth="1" collapsed="1"/>
    <col min="58" max="58" width="8.140625" style="0" customWidth="1"/>
    <col min="59" max="59" width="8.7109375" style="0" bestFit="1" customWidth="1"/>
    <col min="60" max="60" width="1.8515625" style="0" hidden="1" customWidth="1" outlineLevel="1"/>
    <col min="61" max="61" width="8.140625" style="0" hidden="1" customWidth="1" outlineLevel="1" collapsed="1"/>
    <col min="62" max="62" width="16.421875" style="0" hidden="1" customWidth="1" outlineLevel="1"/>
    <col min="63" max="63" width="10.7109375" style="0" hidden="1" customWidth="1" outlineLevel="1"/>
    <col min="64" max="64" width="8.140625" style="0" hidden="1" customWidth="1" outlineLevel="1"/>
    <col min="65" max="65" width="2.28125" style="0" customWidth="1" collapsed="1"/>
    <col min="66" max="66" width="5.8515625" style="0" customWidth="1"/>
    <col min="67" max="67" width="2.28125" style="0" customWidth="1"/>
    <col min="68" max="68" width="8.140625" style="0" customWidth="1"/>
    <col min="69" max="69" width="9.7109375" style="0" customWidth="1"/>
    <col min="70" max="70" width="8.00390625" style="0" customWidth="1"/>
    <col min="71" max="71" width="7.8515625" style="0" customWidth="1"/>
    <col min="72" max="72" width="2.8515625" style="0" customWidth="1"/>
    <col min="73" max="73" width="13.57421875" style="0" customWidth="1"/>
    <col min="74" max="74" width="10.7109375" style="0" bestFit="1" customWidth="1"/>
    <col min="75" max="75" width="10.00390625" style="0" customWidth="1"/>
    <col min="76" max="76" width="2.7109375" style="0" customWidth="1"/>
    <col min="77" max="77" width="10.00390625" style="0" customWidth="1"/>
    <col min="79" max="79" width="8.8515625" style="0" customWidth="1"/>
    <col min="80" max="80" width="1.8515625" style="0" hidden="1" customWidth="1" outlineLevel="1"/>
    <col min="81" max="81" width="8.140625" style="0" hidden="1" customWidth="1" outlineLevel="1" collapsed="1"/>
    <col min="82" max="82" width="13.140625" style="0" hidden="1" customWidth="1" outlineLevel="1"/>
    <col min="83" max="83" width="12.421875" style="0" hidden="1" customWidth="1" outlineLevel="1"/>
    <col min="84" max="84" width="8.140625" style="0" hidden="1" customWidth="1" outlineLevel="1"/>
    <col min="85" max="85" width="2.28125" style="0" customWidth="1" collapsed="1"/>
    <col min="86" max="86" width="7.8515625" style="0" customWidth="1"/>
    <col min="87" max="87" width="40.28125" style="0" customWidth="1"/>
    <col min="88" max="88" width="2.8515625" style="0" customWidth="1"/>
    <col min="89" max="89" width="7.8515625" style="0" customWidth="1"/>
    <col min="90" max="90" width="12.00390625" style="0" customWidth="1"/>
    <col min="91" max="91" width="14.28125" style="0" customWidth="1"/>
    <col min="92" max="92" width="10.57421875" style="0" customWidth="1"/>
    <col min="93" max="93" width="2.140625" style="0" customWidth="1"/>
    <col min="94" max="94" width="7.8515625" style="0" customWidth="1"/>
    <col min="95" max="96" width="2.57421875" style="0" customWidth="1"/>
    <col min="97" max="100" width="9.57421875" style="0" customWidth="1"/>
    <col min="101" max="101" width="11.57421875" style="0" customWidth="1"/>
    <col min="102" max="102" width="14.8515625" style="0" customWidth="1"/>
    <col min="244" max="244" width="0.13671875" style="0" customWidth="1"/>
    <col min="245" max="245" width="14.8515625" style="0" customWidth="1"/>
    <col min="246" max="246" width="4.7109375" style="0" customWidth="1"/>
    <col min="247" max="247" width="31.421875" style="0" customWidth="1"/>
    <col min="248" max="251" width="0" style="0" hidden="1" customWidth="1"/>
    <col min="252" max="252" width="7.57421875" style="0" customWidth="1"/>
    <col min="253" max="253" width="8.140625" style="0" customWidth="1"/>
    <col min="254" max="254" width="2.140625" style="0" customWidth="1"/>
    <col min="255" max="255" width="6.28125" style="0" bestFit="1" customWidth="1"/>
    <col min="256" max="16384" width="10.00390625" style="0" customWidth="1"/>
  </cols>
  <sheetData>
    <row r="1" spans="1:105" ht="16.5" customHeight="1">
      <c r="A1" s="1"/>
      <c r="B1" s="1"/>
      <c r="C1" s="2"/>
      <c r="D1" s="3"/>
      <c r="E1" s="3"/>
      <c r="F1" s="3"/>
      <c r="G1" s="4"/>
      <c r="H1" s="5"/>
      <c r="I1" s="5"/>
      <c r="J1" s="6" t="s">
        <v>0</v>
      </c>
      <c r="K1" s="305">
        <v>0.0798611111111111</v>
      </c>
      <c r="L1" s="306"/>
      <c r="M1" s="5"/>
      <c r="N1" s="6" t="s">
        <v>0</v>
      </c>
      <c r="O1" s="305">
        <v>0.10069444444444443</v>
      </c>
      <c r="P1" s="30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5"/>
      <c r="AD1" s="5"/>
      <c r="AE1" s="6" t="s">
        <v>0</v>
      </c>
      <c r="AF1" s="305">
        <v>0.06874999999999999</v>
      </c>
      <c r="AG1" s="306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7"/>
      <c r="BR1" s="7"/>
      <c r="BS1" s="7"/>
      <c r="BT1" s="7"/>
      <c r="BU1" s="7"/>
      <c r="BV1" s="5"/>
      <c r="BW1" s="6" t="s">
        <v>0</v>
      </c>
      <c r="BX1" s="305">
        <v>0.22430555555555556</v>
      </c>
      <c r="BY1" s="306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8"/>
      <c r="CR1" s="8"/>
      <c r="CS1" s="1"/>
      <c r="CT1" s="1"/>
      <c r="CU1" s="1"/>
      <c r="CV1" s="1"/>
      <c r="CW1" s="1"/>
      <c r="CX1" s="9"/>
      <c r="CY1" s="10"/>
      <c r="CZ1" s="10"/>
      <c r="DA1" s="10"/>
    </row>
    <row r="2" spans="1:105" ht="18">
      <c r="A2" s="2"/>
      <c r="B2" s="11"/>
      <c r="C2" s="12"/>
      <c r="D2" s="13" t="s">
        <v>1</v>
      </c>
      <c r="E2" s="14"/>
      <c r="F2" s="14"/>
      <c r="G2" s="14"/>
      <c r="H2" s="14"/>
      <c r="I2" s="15"/>
      <c r="J2" s="15" t="s">
        <v>2</v>
      </c>
      <c r="K2" s="303">
        <v>0.008333333333333333</v>
      </c>
      <c r="L2" s="304"/>
      <c r="M2" s="15"/>
      <c r="N2" s="15" t="s">
        <v>2</v>
      </c>
      <c r="O2" s="303">
        <v>0.010416666666666666</v>
      </c>
      <c r="P2" s="304"/>
      <c r="Q2" s="16"/>
      <c r="R2" s="16"/>
      <c r="S2" s="16"/>
      <c r="T2" s="16"/>
      <c r="U2" s="16"/>
      <c r="V2" s="16"/>
      <c r="W2" s="16"/>
      <c r="X2" s="14"/>
      <c r="Y2" s="14"/>
      <c r="Z2" s="17"/>
      <c r="AA2" s="18" t="s">
        <v>3</v>
      </c>
      <c r="AB2" s="17"/>
      <c r="AC2" s="18"/>
      <c r="AD2" s="18"/>
      <c r="AE2" s="15" t="s">
        <v>2</v>
      </c>
      <c r="AF2" s="303">
        <v>0.006944444444444444</v>
      </c>
      <c r="AG2" s="304"/>
      <c r="AH2" s="16"/>
      <c r="AI2" s="16"/>
      <c r="AJ2" s="16"/>
      <c r="AK2" s="16"/>
      <c r="AL2" s="16"/>
      <c r="AM2" s="16"/>
      <c r="AN2" s="16"/>
      <c r="AO2" s="14"/>
      <c r="AP2" s="14"/>
      <c r="AQ2" s="16"/>
      <c r="AR2" s="16"/>
      <c r="AS2" s="16"/>
      <c r="AT2" s="16"/>
      <c r="AU2" s="16"/>
      <c r="AV2" s="16"/>
      <c r="AW2" s="14"/>
      <c r="AX2" s="14"/>
      <c r="AY2" s="16"/>
      <c r="AZ2" s="16"/>
      <c r="BA2" s="16"/>
      <c r="BB2" s="16"/>
      <c r="BC2" s="16"/>
      <c r="BD2" s="16"/>
      <c r="BE2" s="14"/>
      <c r="BF2" s="14"/>
      <c r="BG2" s="16"/>
      <c r="BH2" s="12"/>
      <c r="BI2" s="19"/>
      <c r="BJ2" s="19"/>
      <c r="BK2" s="16"/>
      <c r="BL2" s="16"/>
      <c r="BM2" s="14"/>
      <c r="BN2" s="14"/>
      <c r="BO2" s="14"/>
      <c r="BP2" s="14"/>
      <c r="BQ2" s="16"/>
      <c r="BR2" s="16"/>
      <c r="BS2" s="16"/>
      <c r="BT2" s="16"/>
      <c r="BU2" s="16"/>
      <c r="BV2" s="18"/>
      <c r="BW2" s="18" t="s">
        <v>2</v>
      </c>
      <c r="BX2" s="303">
        <v>0.02291666666666667</v>
      </c>
      <c r="BY2" s="304"/>
      <c r="BZ2" s="16"/>
      <c r="CA2" s="16"/>
      <c r="CB2" s="16"/>
      <c r="CC2" s="16"/>
      <c r="CD2" s="16"/>
      <c r="CE2" s="16"/>
      <c r="CF2" s="16"/>
      <c r="CG2" s="14"/>
      <c r="CH2" s="14"/>
      <c r="CI2" s="14"/>
      <c r="CJ2" s="14"/>
      <c r="CK2" s="14"/>
      <c r="CL2" s="17"/>
      <c r="CM2" s="17"/>
      <c r="CN2" s="18" t="s">
        <v>2</v>
      </c>
      <c r="CO2" s="303">
        <v>0.029166666666666664</v>
      </c>
      <c r="CP2" s="304"/>
      <c r="CQ2" s="14"/>
      <c r="CR2" s="14"/>
      <c r="CS2" s="16"/>
      <c r="CT2" s="16"/>
      <c r="CU2" s="16"/>
      <c r="CV2" s="16"/>
      <c r="CW2" s="16"/>
      <c r="CX2" s="20"/>
      <c r="CY2" s="10"/>
      <c r="CZ2" s="10"/>
      <c r="DA2" s="10"/>
    </row>
    <row r="3" spans="1:105" ht="15">
      <c r="A3" s="21"/>
      <c r="B3" s="22"/>
      <c r="C3" s="23"/>
      <c r="D3" s="7"/>
      <c r="E3" s="24"/>
      <c r="F3" s="25"/>
      <c r="G3" s="26"/>
      <c r="H3" s="27"/>
      <c r="I3" s="28"/>
      <c r="J3" s="18"/>
      <c r="K3" s="289">
        <v>0.07152777777777777</v>
      </c>
      <c r="L3" s="290"/>
      <c r="M3" s="28"/>
      <c r="N3" s="18"/>
      <c r="O3" s="289">
        <v>0.09027777777777776</v>
      </c>
      <c r="P3" s="290"/>
      <c r="Q3" s="29"/>
      <c r="R3" s="29"/>
      <c r="S3" s="29"/>
      <c r="T3" s="29"/>
      <c r="U3" s="30"/>
      <c r="V3" s="30"/>
      <c r="W3" s="30"/>
      <c r="X3" s="31"/>
      <c r="Y3" s="31"/>
      <c r="Z3" s="34"/>
      <c r="AA3" s="35" t="s">
        <v>4</v>
      </c>
      <c r="AB3" s="289">
        <v>0.16666666666666666</v>
      </c>
      <c r="AC3" s="290"/>
      <c r="AD3" s="18"/>
      <c r="AE3" s="18"/>
      <c r="AF3" s="289">
        <v>0.061805555555555544</v>
      </c>
      <c r="AG3" s="290"/>
      <c r="AH3" s="29"/>
      <c r="AI3" s="29"/>
      <c r="AJ3" s="29"/>
      <c r="AK3" s="29"/>
      <c r="AL3" s="36"/>
      <c r="AM3" s="29"/>
      <c r="AN3" s="29"/>
      <c r="AO3" s="3"/>
      <c r="AP3" s="3"/>
      <c r="AQ3" s="29"/>
      <c r="AR3" s="29"/>
      <c r="AS3" s="29"/>
      <c r="AT3" s="36"/>
      <c r="AU3" s="29"/>
      <c r="AV3" s="29"/>
      <c r="AW3" s="3"/>
      <c r="AX3" s="3"/>
      <c r="AY3" s="29"/>
      <c r="AZ3" s="29"/>
      <c r="BA3" s="29"/>
      <c r="BB3" s="36"/>
      <c r="BC3" s="29"/>
      <c r="BD3" s="29"/>
      <c r="BE3" s="3"/>
      <c r="BF3" s="3"/>
      <c r="BG3" s="29"/>
      <c r="BH3" s="37"/>
      <c r="BI3" s="38"/>
      <c r="BJ3" s="38"/>
      <c r="BK3" s="29"/>
      <c r="BL3" s="29"/>
      <c r="BM3" s="3"/>
      <c r="BN3" s="3"/>
      <c r="BO3" s="3"/>
      <c r="BP3" s="3"/>
      <c r="BQ3" s="29"/>
      <c r="BR3" s="29"/>
      <c r="BS3" s="29"/>
      <c r="BT3" s="29"/>
      <c r="BU3" s="29"/>
      <c r="BV3" s="39"/>
      <c r="BW3" s="18"/>
      <c r="BX3" s="289">
        <v>0.2013888888888889</v>
      </c>
      <c r="BY3" s="290"/>
      <c r="BZ3" s="29"/>
      <c r="CA3" s="29"/>
      <c r="CB3" s="29"/>
      <c r="CC3" s="29"/>
      <c r="CD3" s="30"/>
      <c r="CE3" s="30"/>
      <c r="CF3" s="30"/>
      <c r="CG3" s="31"/>
      <c r="CH3" s="31"/>
      <c r="CI3" s="31"/>
      <c r="CJ3" s="31"/>
      <c r="CK3" s="31"/>
      <c r="CL3" s="34"/>
      <c r="CM3" s="34"/>
      <c r="CN3" s="35" t="s">
        <v>5</v>
      </c>
      <c r="CO3" s="289">
        <v>0.2916666666666667</v>
      </c>
      <c r="CP3" s="290"/>
      <c r="CQ3" s="40"/>
      <c r="CR3" s="40"/>
      <c r="CS3" s="40"/>
      <c r="CT3" s="40"/>
      <c r="CU3" s="40"/>
      <c r="CV3" s="40"/>
      <c r="CW3" s="40"/>
      <c r="CX3" s="41"/>
      <c r="CY3" s="10"/>
      <c r="CZ3" s="10"/>
      <c r="DA3" s="10"/>
    </row>
    <row r="4" spans="1:105" ht="58.5" customHeight="1">
      <c r="A4" s="42" t="s">
        <v>6</v>
      </c>
      <c r="B4" s="42" t="s">
        <v>7</v>
      </c>
      <c r="C4" s="42" t="s">
        <v>8</v>
      </c>
      <c r="D4" s="43" t="s">
        <v>9</v>
      </c>
      <c r="E4" s="296" t="s">
        <v>10</v>
      </c>
      <c r="F4" s="297"/>
      <c r="G4" s="297"/>
      <c r="H4" s="298"/>
      <c r="I4" s="44"/>
      <c r="J4" s="44" t="s">
        <v>11</v>
      </c>
      <c r="K4" s="44"/>
      <c r="L4" s="44"/>
      <c r="M4" s="291" t="s">
        <v>12</v>
      </c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3"/>
      <c r="Z4" s="283" t="s">
        <v>13</v>
      </c>
      <c r="AA4" s="284"/>
      <c r="AB4" s="284"/>
      <c r="AC4" s="285"/>
      <c r="AD4" s="291" t="s">
        <v>14</v>
      </c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9" t="s">
        <v>15</v>
      </c>
      <c r="BP4" s="300"/>
      <c r="BQ4" s="291" t="s">
        <v>16</v>
      </c>
      <c r="BR4" s="292"/>
      <c r="BS4" s="292"/>
      <c r="BT4" s="292"/>
      <c r="BU4" s="293"/>
      <c r="BV4" s="291" t="s">
        <v>17</v>
      </c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3"/>
      <c r="CI4" s="291" t="s">
        <v>18</v>
      </c>
      <c r="CJ4" s="292"/>
      <c r="CK4" s="293"/>
      <c r="CL4" s="286" t="s">
        <v>19</v>
      </c>
      <c r="CM4" s="287"/>
      <c r="CN4" s="287"/>
      <c r="CO4" s="287"/>
      <c r="CP4" s="288"/>
      <c r="CQ4" s="45"/>
      <c r="CR4" s="45"/>
      <c r="CS4" s="46" t="s">
        <v>20</v>
      </c>
      <c r="CT4" s="46" t="s">
        <v>21</v>
      </c>
      <c r="CU4" s="46" t="s">
        <v>22</v>
      </c>
      <c r="CV4" s="47" t="s">
        <v>23</v>
      </c>
      <c r="CW4" s="48" t="s">
        <v>24</v>
      </c>
      <c r="CX4" s="49" t="s">
        <v>25</v>
      </c>
      <c r="CY4" s="10"/>
      <c r="CZ4" s="10"/>
      <c r="DA4" s="10"/>
    </row>
    <row r="5" spans="1:105" ht="64.5" customHeight="1" thickBot="1">
      <c r="A5" s="50"/>
      <c r="B5" s="50"/>
      <c r="C5" s="51"/>
      <c r="D5" s="52"/>
      <c r="E5" s="53" t="s">
        <v>28</v>
      </c>
      <c r="F5" s="54" t="s">
        <v>26</v>
      </c>
      <c r="G5" s="294" t="s">
        <v>27</v>
      </c>
      <c r="H5" s="294"/>
      <c r="I5" s="55" t="s">
        <v>28</v>
      </c>
      <c r="J5" s="56" t="s">
        <v>26</v>
      </c>
      <c r="K5" s="279" t="s">
        <v>29</v>
      </c>
      <c r="L5" s="279" t="s">
        <v>30</v>
      </c>
      <c r="M5" s="55" t="s">
        <v>28</v>
      </c>
      <c r="N5" s="56" t="s">
        <v>26</v>
      </c>
      <c r="O5" s="279" t="s">
        <v>29</v>
      </c>
      <c r="P5" s="279" t="s">
        <v>30</v>
      </c>
      <c r="Q5" s="57" t="s">
        <v>31</v>
      </c>
      <c r="R5" s="57" t="s">
        <v>32</v>
      </c>
      <c r="S5" s="280" t="s">
        <v>33</v>
      </c>
      <c r="T5" s="280"/>
      <c r="U5" s="58"/>
      <c r="V5" s="58"/>
      <c r="W5" s="58"/>
      <c r="X5" s="295">
        <v>0.0023263888888888887</v>
      </c>
      <c r="Y5" s="295"/>
      <c r="Z5" s="55" t="s">
        <v>28</v>
      </c>
      <c r="AA5" s="56" t="s">
        <v>26</v>
      </c>
      <c r="AB5" s="282" t="s">
        <v>27</v>
      </c>
      <c r="AC5" s="282"/>
      <c r="AD5" s="59" t="s">
        <v>28</v>
      </c>
      <c r="AE5" s="60" t="s">
        <v>26</v>
      </c>
      <c r="AF5" s="279" t="s">
        <v>29</v>
      </c>
      <c r="AG5" s="279" t="s">
        <v>30</v>
      </c>
      <c r="AH5" s="57" t="s">
        <v>31</v>
      </c>
      <c r="AI5" s="57" t="s">
        <v>36</v>
      </c>
      <c r="AJ5" s="280" t="s">
        <v>33</v>
      </c>
      <c r="AK5" s="280"/>
      <c r="AL5" s="58"/>
      <c r="AM5" s="58"/>
      <c r="AN5" s="58"/>
      <c r="AO5" s="289">
        <v>0.019768518518518515</v>
      </c>
      <c r="AP5" s="290"/>
      <c r="AQ5" s="57" t="s">
        <v>37</v>
      </c>
      <c r="AR5" s="280" t="s">
        <v>33</v>
      </c>
      <c r="AS5" s="280"/>
      <c r="AT5" s="58"/>
      <c r="AU5" s="58"/>
      <c r="AV5" s="58"/>
      <c r="AW5" s="289">
        <v>0.03400462962962963</v>
      </c>
      <c r="AX5" s="290"/>
      <c r="AY5" s="57" t="s">
        <v>38</v>
      </c>
      <c r="AZ5" s="280" t="s">
        <v>33</v>
      </c>
      <c r="BA5" s="280"/>
      <c r="BB5" s="58"/>
      <c r="BC5" s="58"/>
      <c r="BD5" s="58"/>
      <c r="BE5" s="289">
        <v>0.0146875</v>
      </c>
      <c r="BF5" s="290"/>
      <c r="BG5" s="57" t="s">
        <v>32</v>
      </c>
      <c r="BH5" s="280" t="s">
        <v>33</v>
      </c>
      <c r="BI5" s="280"/>
      <c r="BJ5" s="58"/>
      <c r="BK5" s="58"/>
      <c r="BL5" s="58"/>
      <c r="BM5" s="289">
        <v>0.009247685185185185</v>
      </c>
      <c r="BN5" s="290"/>
      <c r="BO5" s="301"/>
      <c r="BP5" s="302"/>
      <c r="BQ5" s="61" t="s">
        <v>39</v>
      </c>
      <c r="BR5" s="61" t="s">
        <v>40</v>
      </c>
      <c r="BS5" s="62" t="s">
        <v>41</v>
      </c>
      <c r="BT5" s="62"/>
      <c r="BU5" s="63" t="s">
        <v>42</v>
      </c>
      <c r="BV5" s="55" t="s">
        <v>28</v>
      </c>
      <c r="BW5" s="56" t="s">
        <v>26</v>
      </c>
      <c r="BX5" s="279" t="s">
        <v>29</v>
      </c>
      <c r="BY5" s="279" t="s">
        <v>30</v>
      </c>
      <c r="BZ5" s="57" t="s">
        <v>31</v>
      </c>
      <c r="CA5" s="57" t="s">
        <v>32</v>
      </c>
      <c r="CB5" s="280" t="s">
        <v>33</v>
      </c>
      <c r="CC5" s="280"/>
      <c r="CD5" s="58"/>
      <c r="CE5" s="58"/>
      <c r="CF5" s="58"/>
      <c r="CG5" s="281">
        <v>0.006724537037037037</v>
      </c>
      <c r="CH5" s="281"/>
      <c r="CI5" s="64" t="s">
        <v>43</v>
      </c>
      <c r="CJ5" s="279"/>
      <c r="CK5" s="279"/>
      <c r="CL5" s="55" t="s">
        <v>28</v>
      </c>
      <c r="CM5" s="55" t="s">
        <v>44</v>
      </c>
      <c r="CN5" s="56" t="s">
        <v>26</v>
      </c>
      <c r="CO5" s="282" t="s">
        <v>27</v>
      </c>
      <c r="CP5" s="282"/>
      <c r="CQ5" s="67"/>
      <c r="CR5" s="67"/>
      <c r="CS5" s="68" t="s">
        <v>45</v>
      </c>
      <c r="CT5" s="68" t="s">
        <v>45</v>
      </c>
      <c r="CU5" s="68" t="s">
        <v>45</v>
      </c>
      <c r="CV5" s="68" t="s">
        <v>45</v>
      </c>
      <c r="CW5" s="69" t="s">
        <v>45</v>
      </c>
      <c r="CX5" s="70"/>
      <c r="CY5" s="10"/>
      <c r="CZ5" s="10"/>
      <c r="DA5" s="10"/>
    </row>
    <row r="6" spans="1:105" ht="15">
      <c r="A6" s="71"/>
      <c r="B6" s="72"/>
      <c r="C6" s="73"/>
      <c r="D6" s="74"/>
      <c r="E6" s="76"/>
      <c r="F6" s="77"/>
      <c r="G6" s="75"/>
      <c r="H6" s="78"/>
      <c r="I6" s="79"/>
      <c r="J6" s="80"/>
      <c r="K6" s="75"/>
      <c r="L6" s="81"/>
      <c r="M6" s="79"/>
      <c r="N6" s="80"/>
      <c r="O6" s="75"/>
      <c r="P6" s="81"/>
      <c r="Q6" s="82"/>
      <c r="R6" s="82"/>
      <c r="S6" s="83"/>
      <c r="T6" s="83"/>
      <c r="U6" s="84"/>
      <c r="V6" s="85"/>
      <c r="W6" s="86"/>
      <c r="X6" s="87"/>
      <c r="Y6" s="88"/>
      <c r="Z6" s="79"/>
      <c r="AA6" s="90"/>
      <c r="AB6" s="75"/>
      <c r="AC6" s="81"/>
      <c r="AD6" s="91"/>
      <c r="AE6" s="92"/>
      <c r="AF6" s="75"/>
      <c r="AG6" s="81"/>
      <c r="AH6" s="82"/>
      <c r="AI6" s="82"/>
      <c r="AJ6" s="83"/>
      <c r="AK6" s="83"/>
      <c r="AL6" s="84"/>
      <c r="AM6" s="85"/>
      <c r="AN6" s="86"/>
      <c r="AO6" s="87"/>
      <c r="AP6" s="88"/>
      <c r="AQ6" s="82"/>
      <c r="AR6" s="83"/>
      <c r="AS6" s="83"/>
      <c r="AT6" s="84"/>
      <c r="AU6" s="85"/>
      <c r="AV6" s="86"/>
      <c r="AW6" s="88"/>
      <c r="AX6" s="88"/>
      <c r="AY6" s="82"/>
      <c r="AZ6" s="83"/>
      <c r="BA6" s="83"/>
      <c r="BB6" s="84"/>
      <c r="BC6" s="85"/>
      <c r="BD6" s="86"/>
      <c r="BE6" s="88"/>
      <c r="BF6" s="88"/>
      <c r="BG6" s="82"/>
      <c r="BH6" s="83"/>
      <c r="BI6" s="83"/>
      <c r="BJ6" s="84"/>
      <c r="BK6" s="85"/>
      <c r="BL6" s="86"/>
      <c r="BM6" s="87"/>
      <c r="BN6" s="88"/>
      <c r="BO6" s="87"/>
      <c r="BP6" s="88"/>
      <c r="BQ6" s="83"/>
      <c r="BR6" s="93"/>
      <c r="BS6" s="88"/>
      <c r="BT6" s="88"/>
      <c r="BU6" s="94"/>
      <c r="BV6" s="79"/>
      <c r="BW6" s="80"/>
      <c r="BX6" s="75"/>
      <c r="BY6" s="81"/>
      <c r="BZ6" s="82"/>
      <c r="CA6" s="82"/>
      <c r="CB6" s="83"/>
      <c r="CC6" s="83"/>
      <c r="CD6" s="84"/>
      <c r="CE6" s="85"/>
      <c r="CF6" s="86"/>
      <c r="CG6" s="87"/>
      <c r="CH6" s="88"/>
      <c r="CI6" s="95"/>
      <c r="CJ6" s="75"/>
      <c r="CK6" s="81"/>
      <c r="CL6" s="79"/>
      <c r="CM6" s="79"/>
      <c r="CN6" s="98"/>
      <c r="CO6" s="75"/>
      <c r="CP6" s="81"/>
      <c r="CQ6" s="99"/>
      <c r="CR6" s="99"/>
      <c r="CS6" s="100"/>
      <c r="CT6" s="101"/>
      <c r="CU6" s="100"/>
      <c r="CV6" s="100"/>
      <c r="CW6" s="101"/>
      <c r="CX6" s="102"/>
      <c r="CY6" s="10"/>
      <c r="CZ6" s="10"/>
      <c r="DA6" s="10"/>
    </row>
    <row r="7" spans="1:105" ht="30" customHeight="1" hidden="1" outlineLevel="1">
      <c r="A7" s="71">
        <v>1</v>
      </c>
      <c r="B7" s="72" t="s">
        <v>46</v>
      </c>
      <c r="C7" s="73">
        <v>0</v>
      </c>
      <c r="D7" s="74" t="s">
        <v>123</v>
      </c>
      <c r="E7" s="76">
        <v>0.3125</v>
      </c>
      <c r="F7" s="77">
        <v>0.34722222222222227</v>
      </c>
      <c r="G7" s="75" t="s">
        <v>47</v>
      </c>
      <c r="H7" s="78">
        <v>3000</v>
      </c>
      <c r="I7" s="79">
        <v>0.41875000000000007</v>
      </c>
      <c r="J7" s="80">
        <v>0.4284722222222222</v>
      </c>
      <c r="K7" s="75" t="s">
        <v>125</v>
      </c>
      <c r="L7" s="81">
        <v>0</v>
      </c>
      <c r="M7" s="79">
        <v>0.4375</v>
      </c>
      <c r="N7" s="79"/>
      <c r="O7" s="75" t="s">
        <v>125</v>
      </c>
      <c r="P7" s="81">
        <v>0</v>
      </c>
      <c r="Q7" s="103"/>
      <c r="R7" s="103"/>
      <c r="S7" s="83" t="s">
        <v>47</v>
      </c>
      <c r="T7" s="83">
        <v>1.1574074074074073E-05</v>
      </c>
      <c r="U7" s="84">
        <v>1.1574074074074073E-05</v>
      </c>
      <c r="V7" s="85">
        <v>0.0023148148148148147</v>
      </c>
      <c r="W7" s="86" t="s">
        <v>126</v>
      </c>
      <c r="X7" s="87" t="s">
        <v>125</v>
      </c>
      <c r="Y7" s="88">
        <v>1043</v>
      </c>
      <c r="Z7" s="79">
        <v>0.513888888888889</v>
      </c>
      <c r="AA7" s="79">
        <v>0.513888888888889</v>
      </c>
      <c r="AB7" s="75" t="s">
        <v>124</v>
      </c>
      <c r="AC7" s="81">
        <v>0</v>
      </c>
      <c r="AD7" s="91">
        <v>0.5756944444444445</v>
      </c>
      <c r="AE7" s="92">
        <v>0.5722337962962963</v>
      </c>
      <c r="AF7" s="75" t="s">
        <v>124</v>
      </c>
      <c r="AG7" s="81">
        <v>240</v>
      </c>
      <c r="AH7" s="104">
        <v>0.5722337962962963</v>
      </c>
      <c r="AI7" s="104">
        <v>0.6051504629629629</v>
      </c>
      <c r="AJ7" s="83" t="s">
        <v>47</v>
      </c>
      <c r="AK7" s="83">
        <v>0</v>
      </c>
      <c r="AL7" s="105">
        <v>0.032916666666666594</v>
      </c>
      <c r="AM7" s="85">
        <v>0.013148148148148079</v>
      </c>
      <c r="AN7" s="86">
        <v>1136</v>
      </c>
      <c r="AO7" s="87" t="s">
        <v>47</v>
      </c>
      <c r="AP7" s="88">
        <v>1136</v>
      </c>
      <c r="AQ7" s="104">
        <v>0.6370949074074074</v>
      </c>
      <c r="AR7" s="83" t="s">
        <v>47</v>
      </c>
      <c r="AS7" s="83">
        <v>0</v>
      </c>
      <c r="AT7" s="105">
        <v>0.03194444444444444</v>
      </c>
      <c r="AU7" s="85">
        <v>0.0020601851851851857</v>
      </c>
      <c r="AV7" s="86">
        <v>178</v>
      </c>
      <c r="AW7" s="87" t="s">
        <v>124</v>
      </c>
      <c r="AX7" s="88">
        <v>178</v>
      </c>
      <c r="AY7" s="104">
        <v>0.6526041666666667</v>
      </c>
      <c r="AZ7" s="83" t="s">
        <v>47</v>
      </c>
      <c r="BA7" s="83">
        <v>0</v>
      </c>
      <c r="BB7" s="105">
        <v>0.015509259259259278</v>
      </c>
      <c r="BC7" s="85">
        <v>0.000821759259259279</v>
      </c>
      <c r="BD7" s="86">
        <v>71</v>
      </c>
      <c r="BE7" s="87" t="s">
        <v>47</v>
      </c>
      <c r="BF7" s="88">
        <v>71</v>
      </c>
      <c r="BG7" s="104">
        <v>0.6612037037037037</v>
      </c>
      <c r="BH7" s="83" t="s">
        <v>47</v>
      </c>
      <c r="BI7" s="83">
        <v>0</v>
      </c>
      <c r="BJ7" s="105">
        <v>0.008599537037037086</v>
      </c>
      <c r="BK7" s="85">
        <v>0.0006481481481480991</v>
      </c>
      <c r="BL7" s="86">
        <v>56</v>
      </c>
      <c r="BM7" s="87" t="s">
        <v>124</v>
      </c>
      <c r="BN7" s="88">
        <v>56</v>
      </c>
      <c r="BO7" s="87"/>
      <c r="BP7" s="88">
        <v>1441</v>
      </c>
      <c r="BQ7" s="83"/>
      <c r="BR7" s="93"/>
      <c r="BS7" s="88"/>
      <c r="BT7" s="88"/>
      <c r="BU7" s="94">
        <v>0</v>
      </c>
      <c r="BV7" s="79">
        <v>0.7152777777777779</v>
      </c>
      <c r="BW7" s="80">
        <v>0.7239583333333334</v>
      </c>
      <c r="BX7" s="75" t="s">
        <v>125</v>
      </c>
      <c r="BY7" s="81">
        <v>0</v>
      </c>
      <c r="BZ7" s="104">
        <v>0.7239583333333334</v>
      </c>
      <c r="CA7" s="104">
        <v>0.7322569444444444</v>
      </c>
      <c r="CB7" s="83" t="s">
        <v>47</v>
      </c>
      <c r="CC7" s="83">
        <v>0</v>
      </c>
      <c r="CD7" s="84">
        <v>0.008298611111111076</v>
      </c>
      <c r="CE7" s="85">
        <v>0.0015740740740740394</v>
      </c>
      <c r="CF7" s="86">
        <v>136</v>
      </c>
      <c r="CG7" s="87" t="s">
        <v>47</v>
      </c>
      <c r="CH7" s="88">
        <v>136</v>
      </c>
      <c r="CI7" s="95"/>
      <c r="CJ7" s="75"/>
      <c r="CK7" s="81"/>
      <c r="CL7" s="79">
        <v>0.8055555555555556</v>
      </c>
      <c r="CM7" s="79">
        <v>0.7763888888888889</v>
      </c>
      <c r="CN7" s="90">
        <v>0.7534722222222222</v>
      </c>
      <c r="CO7" s="75" t="s">
        <v>124</v>
      </c>
      <c r="CP7" s="81">
        <v>1980</v>
      </c>
      <c r="CQ7" s="99"/>
      <c r="CR7" s="99"/>
      <c r="CS7" s="100">
        <v>2620</v>
      </c>
      <c r="CT7" s="101">
        <v>600</v>
      </c>
      <c r="CU7" s="100">
        <v>4980</v>
      </c>
      <c r="CV7" s="100">
        <v>0</v>
      </c>
      <c r="CW7" s="101">
        <v>240</v>
      </c>
      <c r="CX7" s="102">
        <v>8440</v>
      </c>
      <c r="CY7" s="10"/>
      <c r="CZ7" s="10"/>
      <c r="DA7" s="106"/>
    </row>
    <row r="8" spans="1:105" ht="30" customHeight="1" collapsed="1">
      <c r="A8" s="71">
        <v>2</v>
      </c>
      <c r="B8" s="72" t="s">
        <v>127</v>
      </c>
      <c r="C8" s="73">
        <v>1</v>
      </c>
      <c r="D8" s="74" t="s">
        <v>96</v>
      </c>
      <c r="E8" s="76">
        <v>0.3548611111111111</v>
      </c>
      <c r="F8" s="77">
        <v>0.3548611111111111</v>
      </c>
      <c r="G8" s="75" t="s">
        <v>125</v>
      </c>
      <c r="H8" s="78">
        <v>0</v>
      </c>
      <c r="I8" s="79">
        <v>0.42638888888888893</v>
      </c>
      <c r="J8" s="80">
        <v>0.44375000000000003</v>
      </c>
      <c r="K8" s="75" t="s">
        <v>125</v>
      </c>
      <c r="L8" s="81">
        <v>0</v>
      </c>
      <c r="M8" s="79">
        <v>0.44513888888888886</v>
      </c>
      <c r="N8" s="79">
        <v>0.46824074074074074</v>
      </c>
      <c r="O8" s="75" t="s">
        <v>125</v>
      </c>
      <c r="P8" s="81">
        <v>0</v>
      </c>
      <c r="Q8" s="104">
        <v>0.46824074074074074</v>
      </c>
      <c r="R8" s="104">
        <v>0.47074074074074074</v>
      </c>
      <c r="S8" s="83" t="s">
        <v>47</v>
      </c>
      <c r="T8" s="83">
        <v>1.1574074074074073E-05</v>
      </c>
      <c r="U8" s="84">
        <v>0.0025115740740740762</v>
      </c>
      <c r="V8" s="85">
        <v>0.00018518518518518753</v>
      </c>
      <c r="W8" s="86">
        <v>16</v>
      </c>
      <c r="X8" s="87" t="s">
        <v>47</v>
      </c>
      <c r="Y8" s="88">
        <v>16</v>
      </c>
      <c r="Z8" s="79">
        <v>0.5215277777777778</v>
      </c>
      <c r="AA8" s="79">
        <v>0.5215277777777778</v>
      </c>
      <c r="AB8" s="75" t="s">
        <v>124</v>
      </c>
      <c r="AC8" s="81">
        <v>0</v>
      </c>
      <c r="AD8" s="91">
        <v>0.5833333333333334</v>
      </c>
      <c r="AE8" s="92">
        <v>0.593125</v>
      </c>
      <c r="AF8" s="75" t="s">
        <v>125</v>
      </c>
      <c r="AG8" s="81">
        <v>0</v>
      </c>
      <c r="AH8" s="104">
        <v>0.593125</v>
      </c>
      <c r="AI8" s="104">
        <v>0.6128356481481482</v>
      </c>
      <c r="AJ8" s="83" t="s">
        <v>47</v>
      </c>
      <c r="AK8" s="83">
        <v>0</v>
      </c>
      <c r="AL8" s="105">
        <v>0.019710648148148158</v>
      </c>
      <c r="AM8" s="85">
        <v>5.7870370370357443E-05</v>
      </c>
      <c r="AN8" s="86">
        <v>5</v>
      </c>
      <c r="AO8" s="87" t="s">
        <v>124</v>
      </c>
      <c r="AP8" s="88">
        <v>5</v>
      </c>
      <c r="AQ8" s="104">
        <v>0.646701388888889</v>
      </c>
      <c r="AR8" s="83" t="s">
        <v>47</v>
      </c>
      <c r="AS8" s="83">
        <v>0</v>
      </c>
      <c r="AT8" s="105">
        <v>0.03386574074074078</v>
      </c>
      <c r="AU8" s="85">
        <v>0.00013888888888884815</v>
      </c>
      <c r="AV8" s="86">
        <v>12</v>
      </c>
      <c r="AW8" s="87" t="s">
        <v>125</v>
      </c>
      <c r="AX8" s="107">
        <v>0</v>
      </c>
      <c r="AY8" s="104">
        <v>0.6613888888888889</v>
      </c>
      <c r="AZ8" s="83" t="s">
        <v>47</v>
      </c>
      <c r="BA8" s="83">
        <v>0</v>
      </c>
      <c r="BB8" s="105">
        <v>0.014687499999999964</v>
      </c>
      <c r="BC8" s="85">
        <v>3.469446951953614E-17</v>
      </c>
      <c r="BD8" s="86">
        <v>0</v>
      </c>
      <c r="BE8" s="87" t="s">
        <v>125</v>
      </c>
      <c r="BF8" s="88">
        <v>0</v>
      </c>
      <c r="BG8" s="104">
        <v>0.6706481481481482</v>
      </c>
      <c r="BH8" s="83" t="s">
        <v>47</v>
      </c>
      <c r="BI8" s="83">
        <v>0</v>
      </c>
      <c r="BJ8" s="105">
        <v>0.0092592592592593</v>
      </c>
      <c r="BK8" s="85">
        <v>1.1574074074115204E-05</v>
      </c>
      <c r="BL8" s="86">
        <v>1</v>
      </c>
      <c r="BM8" s="87" t="s">
        <v>47</v>
      </c>
      <c r="BN8" s="88">
        <v>1</v>
      </c>
      <c r="BO8" s="87"/>
      <c r="BP8" s="88">
        <v>6</v>
      </c>
      <c r="BQ8" s="83"/>
      <c r="BR8" s="93"/>
      <c r="BS8" s="88"/>
      <c r="BT8" s="88"/>
      <c r="BU8" s="94">
        <v>0</v>
      </c>
      <c r="BV8" s="79">
        <v>0.7229166666666667</v>
      </c>
      <c r="BW8" s="80">
        <v>0.7517939814814815</v>
      </c>
      <c r="BX8" s="75" t="s">
        <v>125</v>
      </c>
      <c r="BY8" s="81">
        <v>0</v>
      </c>
      <c r="BZ8" s="104">
        <v>0.7517939814814815</v>
      </c>
      <c r="CA8" s="104">
        <v>0.7585069444444444</v>
      </c>
      <c r="CB8" s="83" t="s">
        <v>47</v>
      </c>
      <c r="CC8" s="83">
        <v>0</v>
      </c>
      <c r="CD8" s="84">
        <v>0.006712962962962976</v>
      </c>
      <c r="CE8" s="85">
        <v>1.157407407406056E-05</v>
      </c>
      <c r="CF8" s="86">
        <v>1</v>
      </c>
      <c r="CG8" s="87" t="s">
        <v>124</v>
      </c>
      <c r="CH8" s="88">
        <v>1</v>
      </c>
      <c r="CI8" s="95"/>
      <c r="CJ8" s="94"/>
      <c r="CK8" s="94"/>
      <c r="CL8" s="79">
        <v>0.8131944444444446</v>
      </c>
      <c r="CM8" s="79">
        <v>0.7840277777777779</v>
      </c>
      <c r="CN8" s="90">
        <v>0.7854166666666668</v>
      </c>
      <c r="CO8" s="75" t="s">
        <v>125</v>
      </c>
      <c r="CP8" s="81">
        <v>0</v>
      </c>
      <c r="CQ8" s="99"/>
      <c r="CR8" s="99"/>
      <c r="CS8" s="100">
        <v>23</v>
      </c>
      <c r="CT8" s="101">
        <v>0</v>
      </c>
      <c r="CU8" s="100">
        <v>0</v>
      </c>
      <c r="CV8" s="100">
        <v>0</v>
      </c>
      <c r="CW8" s="101">
        <v>0</v>
      </c>
      <c r="CX8" s="102">
        <v>23</v>
      </c>
      <c r="CY8" s="10"/>
      <c r="CZ8" s="10"/>
      <c r="DA8" s="106"/>
    </row>
    <row r="9" spans="1:105" ht="30" customHeight="1">
      <c r="A9" s="71">
        <v>3</v>
      </c>
      <c r="B9" s="72" t="s">
        <v>128</v>
      </c>
      <c r="C9" s="73">
        <v>2</v>
      </c>
      <c r="D9" s="74" t="s">
        <v>107</v>
      </c>
      <c r="E9" s="76">
        <v>0.35555555555555557</v>
      </c>
      <c r="F9" s="77">
        <v>0.35555555555555557</v>
      </c>
      <c r="G9" s="75" t="s">
        <v>125</v>
      </c>
      <c r="H9" s="78">
        <v>0</v>
      </c>
      <c r="I9" s="79">
        <v>0.42708333333333337</v>
      </c>
      <c r="J9" s="80">
        <v>0.4444444444444444</v>
      </c>
      <c r="K9" s="75" t="s">
        <v>47</v>
      </c>
      <c r="L9" s="108">
        <v>1800</v>
      </c>
      <c r="M9" s="79">
        <v>0.4458333333333333</v>
      </c>
      <c r="N9" s="79">
        <v>0.4683912037037037</v>
      </c>
      <c r="O9" s="75" t="s">
        <v>125</v>
      </c>
      <c r="P9" s="81">
        <v>0</v>
      </c>
      <c r="Q9" s="104">
        <v>0.4683912037037037</v>
      </c>
      <c r="R9" s="104">
        <v>0.4710648148148148</v>
      </c>
      <c r="S9" s="83" t="s">
        <v>47</v>
      </c>
      <c r="T9" s="83">
        <v>1.1574074074074073E-05</v>
      </c>
      <c r="U9" s="84">
        <v>0.0026851851851852145</v>
      </c>
      <c r="V9" s="85">
        <v>0.0003587962962963258</v>
      </c>
      <c r="W9" s="86">
        <v>31</v>
      </c>
      <c r="X9" s="87" t="s">
        <v>47</v>
      </c>
      <c r="Y9" s="88">
        <v>31</v>
      </c>
      <c r="Z9" s="79">
        <v>0.5222222222222223</v>
      </c>
      <c r="AA9" s="79">
        <v>0.5222222222222223</v>
      </c>
      <c r="AB9" s="75" t="s">
        <v>124</v>
      </c>
      <c r="AC9" s="81">
        <v>0</v>
      </c>
      <c r="AD9" s="91">
        <v>0.5840277777777778</v>
      </c>
      <c r="AE9" s="92">
        <v>0.5906134259259259</v>
      </c>
      <c r="AF9" s="75" t="s">
        <v>125</v>
      </c>
      <c r="AG9" s="81">
        <v>0</v>
      </c>
      <c r="AH9" s="104">
        <v>0.5906134259259259</v>
      </c>
      <c r="AI9" s="104">
        <v>0.6106481481481482</v>
      </c>
      <c r="AJ9" s="83" t="s">
        <v>47</v>
      </c>
      <c r="AK9" s="83">
        <v>0</v>
      </c>
      <c r="AL9" s="105">
        <v>0.020034722222222245</v>
      </c>
      <c r="AM9" s="85">
        <v>0.0002662037037037303</v>
      </c>
      <c r="AN9" s="86">
        <v>23</v>
      </c>
      <c r="AO9" s="87" t="s">
        <v>47</v>
      </c>
      <c r="AP9" s="88">
        <v>23</v>
      </c>
      <c r="AQ9" s="104">
        <v>0.6458217592592593</v>
      </c>
      <c r="AR9" s="83" t="s">
        <v>47</v>
      </c>
      <c r="AS9" s="83">
        <v>0</v>
      </c>
      <c r="AT9" s="105">
        <v>0.03517361111111117</v>
      </c>
      <c r="AU9" s="85">
        <v>0.0011689814814815416</v>
      </c>
      <c r="AV9" s="86">
        <v>101</v>
      </c>
      <c r="AW9" s="87" t="s">
        <v>47</v>
      </c>
      <c r="AX9" s="88">
        <v>101</v>
      </c>
      <c r="AY9" s="104">
        <v>0.6599074074074074</v>
      </c>
      <c r="AZ9" s="83" t="s">
        <v>47</v>
      </c>
      <c r="BA9" s="83">
        <v>0</v>
      </c>
      <c r="BB9" s="105">
        <v>0.014085648148148056</v>
      </c>
      <c r="BC9" s="85">
        <v>0.0006018518518519436</v>
      </c>
      <c r="BD9" s="86">
        <v>52</v>
      </c>
      <c r="BE9" s="87" t="s">
        <v>124</v>
      </c>
      <c r="BF9" s="88">
        <v>52</v>
      </c>
      <c r="BG9" s="104">
        <v>0.6684027777777778</v>
      </c>
      <c r="BH9" s="83" t="s">
        <v>47</v>
      </c>
      <c r="BI9" s="83">
        <v>0</v>
      </c>
      <c r="BJ9" s="105">
        <v>0.008495370370370403</v>
      </c>
      <c r="BK9" s="85">
        <v>0.0007523148148147821</v>
      </c>
      <c r="BL9" s="86">
        <v>65</v>
      </c>
      <c r="BM9" s="87" t="s">
        <v>124</v>
      </c>
      <c r="BN9" s="88">
        <v>65</v>
      </c>
      <c r="BO9" s="87"/>
      <c r="BP9" s="88">
        <v>241</v>
      </c>
      <c r="BQ9" s="83"/>
      <c r="BR9" s="93"/>
      <c r="BS9" s="88"/>
      <c r="BT9" s="88"/>
      <c r="BU9" s="94">
        <v>0</v>
      </c>
      <c r="BV9" s="79">
        <v>0.7236111111111112</v>
      </c>
      <c r="BW9" s="80">
        <v>0.7538310185185185</v>
      </c>
      <c r="BX9" s="75" t="s">
        <v>125</v>
      </c>
      <c r="BY9" s="81">
        <v>0</v>
      </c>
      <c r="BZ9" s="104">
        <v>0.7538310185185185</v>
      </c>
      <c r="CA9" s="104">
        <v>0.7607638888888889</v>
      </c>
      <c r="CB9" s="83" t="s">
        <v>47</v>
      </c>
      <c r="CC9" s="83">
        <v>0</v>
      </c>
      <c r="CD9" s="84">
        <v>0.006932870370370381</v>
      </c>
      <c r="CE9" s="85">
        <v>0.00020833333333334422</v>
      </c>
      <c r="CF9" s="86">
        <v>18</v>
      </c>
      <c r="CG9" s="87" t="s">
        <v>47</v>
      </c>
      <c r="CH9" s="88">
        <v>18</v>
      </c>
      <c r="CI9" s="95"/>
      <c r="CJ9" s="94"/>
      <c r="CK9" s="94"/>
      <c r="CL9" s="79">
        <v>0.8138888888888889</v>
      </c>
      <c r="CM9" s="79">
        <v>0.7847222222222222</v>
      </c>
      <c r="CN9" s="90">
        <v>0.7875</v>
      </c>
      <c r="CO9" s="75" t="s">
        <v>125</v>
      </c>
      <c r="CP9" s="81">
        <v>0</v>
      </c>
      <c r="CQ9" s="99"/>
      <c r="CR9" s="99"/>
      <c r="CS9" s="100">
        <v>290</v>
      </c>
      <c r="CT9" s="101">
        <v>0</v>
      </c>
      <c r="CU9" s="100">
        <v>0</v>
      </c>
      <c r="CV9" s="100">
        <v>0</v>
      </c>
      <c r="CW9" s="101">
        <v>1800</v>
      </c>
      <c r="CX9" s="102">
        <v>2090</v>
      </c>
      <c r="CY9" s="10"/>
      <c r="CZ9" s="10"/>
      <c r="DA9" s="106"/>
    </row>
    <row r="10" spans="1:105" ht="30" customHeight="1">
      <c r="A10" s="71">
        <v>4</v>
      </c>
      <c r="B10" s="72" t="s">
        <v>128</v>
      </c>
      <c r="C10" s="73">
        <v>3</v>
      </c>
      <c r="D10" s="74" t="s">
        <v>108</v>
      </c>
      <c r="E10" s="76">
        <v>0.35625</v>
      </c>
      <c r="F10" s="77">
        <v>0.35625</v>
      </c>
      <c r="G10" s="75" t="s">
        <v>125</v>
      </c>
      <c r="H10" s="78">
        <v>0</v>
      </c>
      <c r="I10" s="79">
        <v>0.4277777777777778</v>
      </c>
      <c r="J10" s="109"/>
      <c r="K10" s="75" t="s">
        <v>125</v>
      </c>
      <c r="L10" s="108">
        <v>0</v>
      </c>
      <c r="M10" s="79">
        <v>0.44652777777777775</v>
      </c>
      <c r="N10" s="79">
        <v>0.4679513888888889</v>
      </c>
      <c r="O10" s="75" t="s">
        <v>125</v>
      </c>
      <c r="P10" s="81">
        <v>0</v>
      </c>
      <c r="Q10" s="104">
        <v>0.4679513888888889</v>
      </c>
      <c r="R10" s="104">
        <v>0.47192129629629626</v>
      </c>
      <c r="S10" s="83" t="s">
        <v>47</v>
      </c>
      <c r="T10" s="83">
        <v>1.1574074074074073E-05</v>
      </c>
      <c r="U10" s="84">
        <v>0.003981481481481455</v>
      </c>
      <c r="V10" s="85">
        <v>0.001655092592592566</v>
      </c>
      <c r="W10" s="86">
        <v>143</v>
      </c>
      <c r="X10" s="87" t="s">
        <v>47</v>
      </c>
      <c r="Y10" s="88">
        <v>143</v>
      </c>
      <c r="Z10" s="79">
        <v>0.5229166666666667</v>
      </c>
      <c r="AA10" s="79">
        <v>0.5229166666666667</v>
      </c>
      <c r="AB10" s="75" t="s">
        <v>124</v>
      </c>
      <c r="AC10" s="81">
        <v>0</v>
      </c>
      <c r="AD10" s="91">
        <v>0.5847222222222223</v>
      </c>
      <c r="AE10" s="92">
        <v>0.5981365740740741</v>
      </c>
      <c r="AF10" s="75" t="s">
        <v>125</v>
      </c>
      <c r="AG10" s="81">
        <v>0</v>
      </c>
      <c r="AH10" s="104">
        <v>0.5981365740740741</v>
      </c>
      <c r="AI10" s="104">
        <v>0.6174537037037037</v>
      </c>
      <c r="AJ10" s="83" t="s">
        <v>47</v>
      </c>
      <c r="AK10" s="83">
        <v>0</v>
      </c>
      <c r="AL10" s="105">
        <v>0.019317129629629615</v>
      </c>
      <c r="AM10" s="85">
        <v>0.00045138888888890047</v>
      </c>
      <c r="AN10" s="86">
        <v>39</v>
      </c>
      <c r="AO10" s="87" t="s">
        <v>124</v>
      </c>
      <c r="AP10" s="88">
        <v>39</v>
      </c>
      <c r="AQ10" s="104">
        <v>0.6516550925925926</v>
      </c>
      <c r="AR10" s="83" t="s">
        <v>47</v>
      </c>
      <c r="AS10" s="83">
        <v>0</v>
      </c>
      <c r="AT10" s="105">
        <v>0.034201388888888906</v>
      </c>
      <c r="AU10" s="85">
        <v>0.00019675925925927845</v>
      </c>
      <c r="AV10" s="86">
        <v>17</v>
      </c>
      <c r="AW10" s="87" t="s">
        <v>47</v>
      </c>
      <c r="AX10" s="88">
        <v>17</v>
      </c>
      <c r="AY10" s="104">
        <v>0.6688310185185186</v>
      </c>
      <c r="AZ10" s="83" t="s">
        <v>47</v>
      </c>
      <c r="BA10" s="83">
        <v>0</v>
      </c>
      <c r="BB10" s="105">
        <v>0.017175925925925983</v>
      </c>
      <c r="BC10" s="85">
        <v>0.002488425925925984</v>
      </c>
      <c r="BD10" s="86">
        <v>215</v>
      </c>
      <c r="BE10" s="87" t="s">
        <v>47</v>
      </c>
      <c r="BF10" s="88">
        <v>215</v>
      </c>
      <c r="BG10" s="104">
        <v>0.6771875</v>
      </c>
      <c r="BH10" s="83" t="s">
        <v>47</v>
      </c>
      <c r="BI10" s="83">
        <v>0</v>
      </c>
      <c r="BJ10" s="105">
        <v>0.008356481481481493</v>
      </c>
      <c r="BK10" s="85">
        <v>0.0008912037037036927</v>
      </c>
      <c r="BL10" s="86">
        <v>77</v>
      </c>
      <c r="BM10" s="87" t="s">
        <v>124</v>
      </c>
      <c r="BN10" s="88">
        <v>77</v>
      </c>
      <c r="BO10" s="87"/>
      <c r="BP10" s="88">
        <v>348</v>
      </c>
      <c r="BQ10" s="83"/>
      <c r="BR10" s="93"/>
      <c r="BS10" s="88"/>
      <c r="BT10" s="88"/>
      <c r="BU10" s="94">
        <v>0</v>
      </c>
      <c r="BV10" s="79">
        <v>0.7243055555555555</v>
      </c>
      <c r="BW10" s="80">
        <v>0.7533912037037037</v>
      </c>
      <c r="BX10" s="75" t="s">
        <v>125</v>
      </c>
      <c r="BY10" s="81">
        <v>0</v>
      </c>
      <c r="BZ10" s="104">
        <v>0.7533912037037037</v>
      </c>
      <c r="CA10" s="104">
        <v>0.7602662037037037</v>
      </c>
      <c r="CB10" s="83" t="s">
        <v>47</v>
      </c>
      <c r="CC10" s="83">
        <v>0</v>
      </c>
      <c r="CD10" s="84">
        <v>0.0068749999999999645</v>
      </c>
      <c r="CE10" s="85">
        <v>0.0001504629629629278</v>
      </c>
      <c r="CF10" s="86">
        <v>13</v>
      </c>
      <c r="CG10" s="87" t="s">
        <v>47</v>
      </c>
      <c r="CH10" s="88">
        <v>13</v>
      </c>
      <c r="CI10" s="95"/>
      <c r="CJ10" s="94"/>
      <c r="CK10" s="94"/>
      <c r="CL10" s="79">
        <v>0.8145833333333334</v>
      </c>
      <c r="CM10" s="79">
        <v>0.7854166666666668</v>
      </c>
      <c r="CN10" s="90">
        <v>0.7902777777777777</v>
      </c>
      <c r="CO10" s="75" t="s">
        <v>125</v>
      </c>
      <c r="CP10" s="81">
        <v>0</v>
      </c>
      <c r="CQ10" s="99"/>
      <c r="CR10" s="99"/>
      <c r="CS10" s="100">
        <v>504</v>
      </c>
      <c r="CT10" s="101">
        <v>0</v>
      </c>
      <c r="CU10" s="100">
        <v>0</v>
      </c>
      <c r="CV10" s="100">
        <v>0</v>
      </c>
      <c r="CW10" s="101">
        <v>0</v>
      </c>
      <c r="CX10" s="102">
        <v>504</v>
      </c>
      <c r="CY10" s="10"/>
      <c r="CZ10" s="10"/>
      <c r="DA10" s="106"/>
    </row>
    <row r="11" spans="1:105" ht="30" customHeight="1">
      <c r="A11" s="71">
        <v>5</v>
      </c>
      <c r="B11" s="72" t="s">
        <v>128</v>
      </c>
      <c r="C11" s="73">
        <v>4</v>
      </c>
      <c r="D11" s="74" t="s">
        <v>109</v>
      </c>
      <c r="E11" s="76">
        <v>0.356944444444444</v>
      </c>
      <c r="F11" s="77">
        <v>0.35694444444444445</v>
      </c>
      <c r="G11" s="75" t="s">
        <v>125</v>
      </c>
      <c r="H11" s="78">
        <v>0</v>
      </c>
      <c r="I11" s="79">
        <v>0.42847222222222225</v>
      </c>
      <c r="J11" s="80">
        <v>0.4458333333333333</v>
      </c>
      <c r="K11" s="75" t="s">
        <v>125</v>
      </c>
      <c r="L11" s="81">
        <v>0</v>
      </c>
      <c r="M11" s="79">
        <v>0.4472222222222222</v>
      </c>
      <c r="N11" s="79">
        <v>0.46842592592592597</v>
      </c>
      <c r="O11" s="75" t="s">
        <v>125</v>
      </c>
      <c r="P11" s="81">
        <v>0</v>
      </c>
      <c r="Q11" s="104">
        <v>0.46842592592592597</v>
      </c>
      <c r="R11" s="104">
        <v>0.47108796296296296</v>
      </c>
      <c r="S11" s="83" t="s">
        <v>47</v>
      </c>
      <c r="T11" s="83">
        <v>1.1574074074074073E-05</v>
      </c>
      <c r="U11" s="84">
        <v>0.0026736111111110646</v>
      </c>
      <c r="V11" s="85">
        <v>0.0003472222222221759</v>
      </c>
      <c r="W11" s="86">
        <v>30</v>
      </c>
      <c r="X11" s="87" t="s">
        <v>47</v>
      </c>
      <c r="Y11" s="88">
        <v>30</v>
      </c>
      <c r="Z11" s="79">
        <v>0.5236111111111111</v>
      </c>
      <c r="AA11" s="79">
        <v>0.5236111111111111</v>
      </c>
      <c r="AB11" s="75" t="s">
        <v>124</v>
      </c>
      <c r="AC11" s="81">
        <v>0</v>
      </c>
      <c r="AD11" s="91">
        <v>0.5854166666666667</v>
      </c>
      <c r="AE11" s="92">
        <v>0.5990277777777778</v>
      </c>
      <c r="AF11" s="75" t="s">
        <v>125</v>
      </c>
      <c r="AG11" s="81">
        <v>0</v>
      </c>
      <c r="AH11" s="104">
        <v>0.5990277777777778</v>
      </c>
      <c r="AI11" s="104">
        <v>0.6188194444444445</v>
      </c>
      <c r="AJ11" s="83" t="s">
        <v>47</v>
      </c>
      <c r="AK11" s="83">
        <v>0</v>
      </c>
      <c r="AL11" s="105">
        <v>0.019791666666666652</v>
      </c>
      <c r="AM11" s="85">
        <v>2.3148148148136732E-05</v>
      </c>
      <c r="AN11" s="86">
        <v>2</v>
      </c>
      <c r="AO11" s="87" t="s">
        <v>47</v>
      </c>
      <c r="AP11" s="88">
        <v>2</v>
      </c>
      <c r="AQ11" s="104">
        <v>0.6528472222222222</v>
      </c>
      <c r="AR11" s="83" t="s">
        <v>47</v>
      </c>
      <c r="AS11" s="83">
        <v>0</v>
      </c>
      <c r="AT11" s="105">
        <v>0.03402777777777777</v>
      </c>
      <c r="AU11" s="85">
        <v>2.3148148148140202E-05</v>
      </c>
      <c r="AV11" s="86">
        <v>2</v>
      </c>
      <c r="AW11" s="87" t="s">
        <v>47</v>
      </c>
      <c r="AX11" s="88">
        <v>2</v>
      </c>
      <c r="AY11" s="104">
        <v>0.6673148148148148</v>
      </c>
      <c r="AZ11" s="83" t="s">
        <v>47</v>
      </c>
      <c r="BA11" s="83">
        <v>0</v>
      </c>
      <c r="BB11" s="105">
        <v>0.01446759259259256</v>
      </c>
      <c r="BC11" s="85">
        <v>0.00021990740740743947</v>
      </c>
      <c r="BD11" s="86">
        <v>19</v>
      </c>
      <c r="BE11" s="87" t="s">
        <v>124</v>
      </c>
      <c r="BF11" s="88">
        <v>19</v>
      </c>
      <c r="BG11" s="104">
        <v>0.6754976851851852</v>
      </c>
      <c r="BH11" s="83" t="s">
        <v>47</v>
      </c>
      <c r="BI11" s="83">
        <v>0</v>
      </c>
      <c r="BJ11" s="105">
        <v>0.008182870370370354</v>
      </c>
      <c r="BK11" s="85">
        <v>0.001064814814814831</v>
      </c>
      <c r="BL11" s="86">
        <v>92</v>
      </c>
      <c r="BM11" s="87" t="s">
        <v>124</v>
      </c>
      <c r="BN11" s="88">
        <v>92</v>
      </c>
      <c r="BO11" s="87"/>
      <c r="BP11" s="88">
        <v>115</v>
      </c>
      <c r="BQ11" s="83"/>
      <c r="BR11" s="93"/>
      <c r="BS11" s="88"/>
      <c r="BT11" s="88"/>
      <c r="BU11" s="94">
        <v>0</v>
      </c>
      <c r="BV11" s="79">
        <v>0.7250000000000001</v>
      </c>
      <c r="BW11" s="80">
        <v>0.7520601851851851</v>
      </c>
      <c r="BX11" s="75" t="s">
        <v>125</v>
      </c>
      <c r="BY11" s="81">
        <v>0</v>
      </c>
      <c r="BZ11" s="104">
        <v>0.7520601851851851</v>
      </c>
      <c r="CA11" s="104">
        <v>0.7588078703703703</v>
      </c>
      <c r="CB11" s="83" t="s">
        <v>47</v>
      </c>
      <c r="CC11" s="83">
        <v>0</v>
      </c>
      <c r="CD11" s="84">
        <v>0.006747685185185204</v>
      </c>
      <c r="CE11" s="85">
        <v>2.314814814816709E-05</v>
      </c>
      <c r="CF11" s="86">
        <v>2</v>
      </c>
      <c r="CG11" s="87" t="s">
        <v>47</v>
      </c>
      <c r="CH11" s="88">
        <v>2</v>
      </c>
      <c r="CI11" s="95"/>
      <c r="CJ11" s="94"/>
      <c r="CK11" s="94"/>
      <c r="CL11" s="79">
        <v>0.8152777777777778</v>
      </c>
      <c r="CM11" s="79">
        <v>0.7861111111111111</v>
      </c>
      <c r="CN11" s="90">
        <v>0.7902777777777777</v>
      </c>
      <c r="CO11" s="75" t="s">
        <v>125</v>
      </c>
      <c r="CP11" s="81">
        <v>0</v>
      </c>
      <c r="CQ11" s="99"/>
      <c r="CR11" s="99"/>
      <c r="CS11" s="100">
        <v>147</v>
      </c>
      <c r="CT11" s="101">
        <v>0</v>
      </c>
      <c r="CU11" s="100">
        <v>0</v>
      </c>
      <c r="CV11" s="100">
        <v>0</v>
      </c>
      <c r="CW11" s="101">
        <v>0</v>
      </c>
      <c r="CX11" s="102">
        <v>147</v>
      </c>
      <c r="CY11" s="10"/>
      <c r="CZ11" s="10"/>
      <c r="DA11" s="106"/>
    </row>
    <row r="12" spans="1:105" ht="30" customHeight="1">
      <c r="A12" s="71">
        <v>6</v>
      </c>
      <c r="B12" s="72" t="s">
        <v>128</v>
      </c>
      <c r="C12" s="73">
        <v>5</v>
      </c>
      <c r="D12" s="74" t="s">
        <v>110</v>
      </c>
      <c r="E12" s="76">
        <v>0.357638888888889</v>
      </c>
      <c r="F12" s="77">
        <v>0.3576388888888889</v>
      </c>
      <c r="G12" s="75" t="s">
        <v>125</v>
      </c>
      <c r="H12" s="78">
        <v>0</v>
      </c>
      <c r="I12" s="79">
        <v>0.4291666666666667</v>
      </c>
      <c r="J12" s="80">
        <v>0.4458333333333333</v>
      </c>
      <c r="K12" s="75" t="s">
        <v>125</v>
      </c>
      <c r="L12" s="81">
        <v>0</v>
      </c>
      <c r="M12" s="79">
        <v>0.44791666666666663</v>
      </c>
      <c r="N12" s="79">
        <v>0.47184027777777776</v>
      </c>
      <c r="O12" s="75" t="s">
        <v>125</v>
      </c>
      <c r="P12" s="81">
        <v>0</v>
      </c>
      <c r="Q12" s="104">
        <v>0.47184027777777776</v>
      </c>
      <c r="R12" s="104">
        <v>0.47458333333333336</v>
      </c>
      <c r="S12" s="83" t="s">
        <v>47</v>
      </c>
      <c r="T12" s="83">
        <v>1.1574074074074073E-05</v>
      </c>
      <c r="U12" s="84">
        <v>0.0027546296296296698</v>
      </c>
      <c r="V12" s="85">
        <v>0.0004282407407407811</v>
      </c>
      <c r="W12" s="86">
        <v>37</v>
      </c>
      <c r="X12" s="87" t="s">
        <v>47</v>
      </c>
      <c r="Y12" s="88">
        <v>37</v>
      </c>
      <c r="Z12" s="79">
        <v>0.5243055555555556</v>
      </c>
      <c r="AA12" s="79">
        <v>0.5243055555555556</v>
      </c>
      <c r="AB12" s="75" t="s">
        <v>124</v>
      </c>
      <c r="AC12" s="81">
        <v>0</v>
      </c>
      <c r="AD12" s="91">
        <v>0.5861111111111111</v>
      </c>
      <c r="AE12" s="92">
        <v>0.6025</v>
      </c>
      <c r="AF12" s="75" t="s">
        <v>125</v>
      </c>
      <c r="AG12" s="81">
        <v>0</v>
      </c>
      <c r="AH12" s="104">
        <v>0.6025</v>
      </c>
      <c r="AI12" s="104">
        <v>0.6267592592592592</v>
      </c>
      <c r="AJ12" s="83" t="s">
        <v>47</v>
      </c>
      <c r="AK12" s="83">
        <v>0</v>
      </c>
      <c r="AL12" s="105">
        <v>0.024259259259259203</v>
      </c>
      <c r="AM12" s="85">
        <v>0.0044907407407406875</v>
      </c>
      <c r="AN12" s="86">
        <v>388</v>
      </c>
      <c r="AO12" s="87" t="s">
        <v>47</v>
      </c>
      <c r="AP12" s="88">
        <v>388</v>
      </c>
      <c r="AQ12" s="104">
        <v>0.6605439814814814</v>
      </c>
      <c r="AR12" s="83" t="s">
        <v>47</v>
      </c>
      <c r="AS12" s="83">
        <v>0</v>
      </c>
      <c r="AT12" s="105">
        <v>0.033784722222222174</v>
      </c>
      <c r="AU12" s="85">
        <v>0.00021990740740745335</v>
      </c>
      <c r="AV12" s="86">
        <v>19</v>
      </c>
      <c r="AW12" s="87" t="s">
        <v>124</v>
      </c>
      <c r="AX12" s="88">
        <v>19</v>
      </c>
      <c r="AY12" s="104">
        <v>0.6759259259259259</v>
      </c>
      <c r="AZ12" s="83" t="s">
        <v>47</v>
      </c>
      <c r="BA12" s="83">
        <v>0</v>
      </c>
      <c r="BB12" s="105">
        <v>0.015381944444444517</v>
      </c>
      <c r="BC12" s="85">
        <v>0.0006944444444445183</v>
      </c>
      <c r="BD12" s="86">
        <v>60</v>
      </c>
      <c r="BE12" s="87" t="s">
        <v>47</v>
      </c>
      <c r="BF12" s="88">
        <v>60</v>
      </c>
      <c r="BG12" s="104">
        <v>0.6842939814814816</v>
      </c>
      <c r="BH12" s="83" t="s">
        <v>47</v>
      </c>
      <c r="BI12" s="83">
        <v>0</v>
      </c>
      <c r="BJ12" s="105">
        <v>0.008368055555555642</v>
      </c>
      <c r="BK12" s="85">
        <v>0.0008796296296295428</v>
      </c>
      <c r="BL12" s="86">
        <v>76</v>
      </c>
      <c r="BM12" s="87" t="s">
        <v>124</v>
      </c>
      <c r="BN12" s="88">
        <v>76</v>
      </c>
      <c r="BO12" s="87"/>
      <c r="BP12" s="88">
        <v>543</v>
      </c>
      <c r="BQ12" s="83"/>
      <c r="BR12" s="93"/>
      <c r="BS12" s="88"/>
      <c r="BT12" s="88"/>
      <c r="BU12" s="94">
        <v>0</v>
      </c>
      <c r="BV12" s="79">
        <v>0.7256944444444444</v>
      </c>
      <c r="BW12" s="80">
        <v>0.7595486111111112</v>
      </c>
      <c r="BX12" s="75" t="s">
        <v>125</v>
      </c>
      <c r="BY12" s="81">
        <v>0</v>
      </c>
      <c r="BZ12" s="104">
        <v>0.7595486111111112</v>
      </c>
      <c r="CA12" s="104">
        <v>0.7666087962962963</v>
      </c>
      <c r="CB12" s="83" t="s">
        <v>47</v>
      </c>
      <c r="CC12" s="83">
        <v>0</v>
      </c>
      <c r="CD12" s="84">
        <v>0.007060185185185142</v>
      </c>
      <c r="CE12" s="85">
        <v>0.0003356481481481049</v>
      </c>
      <c r="CF12" s="86">
        <v>29</v>
      </c>
      <c r="CG12" s="87" t="s">
        <v>47</v>
      </c>
      <c r="CH12" s="88">
        <v>29</v>
      </c>
      <c r="CI12" s="95"/>
      <c r="CJ12" s="94"/>
      <c r="CK12" s="94"/>
      <c r="CL12" s="79">
        <v>0.8159722222222223</v>
      </c>
      <c r="CM12" s="79">
        <v>0.7868055555555556</v>
      </c>
      <c r="CN12" s="90">
        <v>0.7909722222222223</v>
      </c>
      <c r="CO12" s="75" t="s">
        <v>125</v>
      </c>
      <c r="CP12" s="81">
        <v>0</v>
      </c>
      <c r="CQ12" s="99"/>
      <c r="CR12" s="99"/>
      <c r="CS12" s="100">
        <v>609</v>
      </c>
      <c r="CT12" s="101">
        <v>0</v>
      </c>
      <c r="CU12" s="100">
        <v>0</v>
      </c>
      <c r="CV12" s="100">
        <v>0</v>
      </c>
      <c r="CW12" s="101">
        <v>0</v>
      </c>
      <c r="CX12" s="102">
        <v>609</v>
      </c>
      <c r="CY12" s="10"/>
      <c r="CZ12" s="10"/>
      <c r="DA12" s="106"/>
    </row>
    <row r="13" spans="1:105" ht="30" customHeight="1">
      <c r="A13" s="71">
        <v>7</v>
      </c>
      <c r="B13" s="72" t="s">
        <v>128</v>
      </c>
      <c r="C13" s="73">
        <v>6</v>
      </c>
      <c r="D13" s="74" t="s">
        <v>111</v>
      </c>
      <c r="E13" s="76">
        <v>0.358333333333333</v>
      </c>
      <c r="F13" s="110"/>
      <c r="G13" s="111"/>
      <c r="H13" s="112"/>
      <c r="I13" s="113"/>
      <c r="J13" s="114"/>
      <c r="K13" s="111"/>
      <c r="L13" s="115"/>
      <c r="M13" s="113"/>
      <c r="N13" s="113"/>
      <c r="O13" s="111"/>
      <c r="P13" s="115"/>
      <c r="Q13" s="116"/>
      <c r="R13" s="116"/>
      <c r="S13" s="116"/>
      <c r="T13" s="116"/>
      <c r="U13" s="117"/>
      <c r="V13" s="118"/>
      <c r="W13" s="119"/>
      <c r="X13" s="120"/>
      <c r="Y13" s="121"/>
      <c r="Z13" s="113"/>
      <c r="AA13" s="113"/>
      <c r="AB13" s="111"/>
      <c r="AC13" s="115"/>
      <c r="AD13" s="113"/>
      <c r="AE13" s="114"/>
      <c r="AF13" s="111"/>
      <c r="AG13" s="115"/>
      <c r="AH13" s="116"/>
      <c r="AI13" s="116"/>
      <c r="AJ13" s="116"/>
      <c r="AK13" s="116"/>
      <c r="AL13" s="122"/>
      <c r="AM13" s="118"/>
      <c r="AN13" s="119"/>
      <c r="AO13" s="120"/>
      <c r="AP13" s="121"/>
      <c r="AQ13" s="116"/>
      <c r="AR13" s="116"/>
      <c r="AS13" s="116"/>
      <c r="AT13" s="122"/>
      <c r="AU13" s="118"/>
      <c r="AV13" s="119"/>
      <c r="AW13" s="120"/>
      <c r="AX13" s="121"/>
      <c r="AY13" s="116"/>
      <c r="AZ13" s="116"/>
      <c r="BA13" s="116"/>
      <c r="BB13" s="122"/>
      <c r="BC13" s="118"/>
      <c r="BD13" s="119"/>
      <c r="BE13" s="120"/>
      <c r="BF13" s="121"/>
      <c r="BG13" s="116"/>
      <c r="BH13" s="116"/>
      <c r="BI13" s="116"/>
      <c r="BJ13" s="122"/>
      <c r="BK13" s="118"/>
      <c r="BL13" s="119"/>
      <c r="BM13" s="120"/>
      <c r="BN13" s="121"/>
      <c r="BO13" s="120"/>
      <c r="BP13" s="121"/>
      <c r="BQ13" s="116"/>
      <c r="BR13" s="123"/>
      <c r="BS13" s="121"/>
      <c r="BT13" s="121"/>
      <c r="BU13" s="124"/>
      <c r="BV13" s="113"/>
      <c r="BW13" s="114"/>
      <c r="BX13" s="111"/>
      <c r="BY13" s="115"/>
      <c r="BZ13" s="116"/>
      <c r="CA13" s="116"/>
      <c r="CB13" s="116"/>
      <c r="CC13" s="116"/>
      <c r="CD13" s="117"/>
      <c r="CE13" s="118"/>
      <c r="CF13" s="119"/>
      <c r="CG13" s="120"/>
      <c r="CH13" s="121"/>
      <c r="CI13" s="124"/>
      <c r="CJ13" s="124"/>
      <c r="CK13" s="124"/>
      <c r="CL13" s="113"/>
      <c r="CM13" s="113"/>
      <c r="CN13" s="110"/>
      <c r="CO13" s="111"/>
      <c r="CP13" s="115"/>
      <c r="CQ13" s="125"/>
      <c r="CR13" s="125"/>
      <c r="CS13" s="126"/>
      <c r="CT13" s="127"/>
      <c r="CU13" s="126"/>
      <c r="CV13" s="126"/>
      <c r="CW13" s="127"/>
      <c r="CX13" s="128" t="s">
        <v>48</v>
      </c>
      <c r="CY13" s="10"/>
      <c r="CZ13" s="10"/>
      <c r="DA13" s="106"/>
    </row>
    <row r="14" spans="1:105" ht="30" customHeight="1">
      <c r="A14" s="71">
        <v>8</v>
      </c>
      <c r="B14" s="72" t="s">
        <v>128</v>
      </c>
      <c r="C14" s="73">
        <v>7</v>
      </c>
      <c r="D14" s="74" t="s">
        <v>112</v>
      </c>
      <c r="E14" s="76">
        <v>0.359027777777778</v>
      </c>
      <c r="F14" s="77">
        <v>0.3590277777777778</v>
      </c>
      <c r="G14" s="75" t="s">
        <v>125</v>
      </c>
      <c r="H14" s="78">
        <v>0</v>
      </c>
      <c r="I14" s="79">
        <v>0.4305555555555556</v>
      </c>
      <c r="J14" s="80">
        <v>0.4486111111111111</v>
      </c>
      <c r="K14" s="75" t="s">
        <v>125</v>
      </c>
      <c r="L14" s="81">
        <v>0</v>
      </c>
      <c r="M14" s="79">
        <v>0.4493055555555555</v>
      </c>
      <c r="N14" s="79">
        <v>0.47170138888888885</v>
      </c>
      <c r="O14" s="75" t="s">
        <v>125</v>
      </c>
      <c r="P14" s="81">
        <v>0</v>
      </c>
      <c r="Q14" s="104">
        <v>0.47170138888888885</v>
      </c>
      <c r="R14" s="104">
        <v>0.47432870370370367</v>
      </c>
      <c r="S14" s="83" t="s">
        <v>47</v>
      </c>
      <c r="T14" s="83">
        <v>1.1574074074074073E-05</v>
      </c>
      <c r="U14" s="84">
        <v>0.0026388888888888924</v>
      </c>
      <c r="V14" s="85">
        <v>0.00031250000000000375</v>
      </c>
      <c r="W14" s="86">
        <v>27</v>
      </c>
      <c r="X14" s="87" t="s">
        <v>47</v>
      </c>
      <c r="Y14" s="88">
        <v>27</v>
      </c>
      <c r="Z14" s="79">
        <v>0.5256944444444445</v>
      </c>
      <c r="AA14" s="79">
        <v>0.5256944444444445</v>
      </c>
      <c r="AB14" s="75" t="s">
        <v>124</v>
      </c>
      <c r="AC14" s="81">
        <v>0</v>
      </c>
      <c r="AD14" s="91">
        <v>0.5875</v>
      </c>
      <c r="AE14" s="92">
        <v>0.6009027777777778</v>
      </c>
      <c r="AF14" s="75" t="s">
        <v>125</v>
      </c>
      <c r="AG14" s="81">
        <v>0</v>
      </c>
      <c r="AH14" s="104">
        <v>0.6009027777777778</v>
      </c>
      <c r="AI14" s="104">
        <v>0.6215740740740741</v>
      </c>
      <c r="AJ14" s="83" t="s">
        <v>47</v>
      </c>
      <c r="AK14" s="83">
        <v>0</v>
      </c>
      <c r="AL14" s="105">
        <v>0.02067129629629627</v>
      </c>
      <c r="AM14" s="85">
        <v>0.0009027777777777558</v>
      </c>
      <c r="AN14" s="86">
        <v>78</v>
      </c>
      <c r="AO14" s="87" t="s">
        <v>47</v>
      </c>
      <c r="AP14" s="88">
        <v>78</v>
      </c>
      <c r="AQ14" s="104">
        <v>0.6576851851851852</v>
      </c>
      <c r="AR14" s="83" t="s">
        <v>47</v>
      </c>
      <c r="AS14" s="83">
        <v>0</v>
      </c>
      <c r="AT14" s="105">
        <v>0.036111111111111094</v>
      </c>
      <c r="AU14" s="85">
        <v>0.002106481481481466</v>
      </c>
      <c r="AV14" s="86">
        <v>182</v>
      </c>
      <c r="AW14" s="87" t="s">
        <v>47</v>
      </c>
      <c r="AX14" s="88">
        <v>182</v>
      </c>
      <c r="AY14" s="104">
        <v>0.6737500000000001</v>
      </c>
      <c r="AZ14" s="83" t="s">
        <v>47</v>
      </c>
      <c r="BA14" s="83">
        <v>0</v>
      </c>
      <c r="BB14" s="105">
        <v>0.01606481481481492</v>
      </c>
      <c r="BC14" s="85">
        <v>0.0013773148148149214</v>
      </c>
      <c r="BD14" s="86">
        <v>119</v>
      </c>
      <c r="BE14" s="87" t="s">
        <v>47</v>
      </c>
      <c r="BF14" s="88">
        <v>119</v>
      </c>
      <c r="BG14" s="104">
        <v>0.6827199074074074</v>
      </c>
      <c r="BH14" s="83" t="s">
        <v>47</v>
      </c>
      <c r="BI14" s="83">
        <v>0</v>
      </c>
      <c r="BJ14" s="105">
        <v>0.00896990740740733</v>
      </c>
      <c r="BK14" s="85">
        <v>0.0002777777777778559</v>
      </c>
      <c r="BL14" s="86">
        <v>24</v>
      </c>
      <c r="BM14" s="87" t="s">
        <v>124</v>
      </c>
      <c r="BN14" s="88">
        <v>24</v>
      </c>
      <c r="BO14" s="87"/>
      <c r="BP14" s="88">
        <v>403</v>
      </c>
      <c r="BQ14" s="83"/>
      <c r="BR14" s="93"/>
      <c r="BS14" s="88"/>
      <c r="BT14" s="88"/>
      <c r="BU14" s="94">
        <v>0</v>
      </c>
      <c r="BV14" s="79">
        <v>0.7270833333333333</v>
      </c>
      <c r="BW14" s="80">
        <v>0.7757060185185186</v>
      </c>
      <c r="BX14" s="75" t="s">
        <v>125</v>
      </c>
      <c r="BY14" s="81">
        <v>0</v>
      </c>
      <c r="BZ14" s="104">
        <v>0.7757060185185186</v>
      </c>
      <c r="CA14" s="104">
        <v>0.7832291666666666</v>
      </c>
      <c r="CB14" s="83" t="s">
        <v>47</v>
      </c>
      <c r="CC14" s="83">
        <v>0</v>
      </c>
      <c r="CD14" s="84">
        <v>0.007523148148148029</v>
      </c>
      <c r="CE14" s="85">
        <v>0.0007986111111109922</v>
      </c>
      <c r="CF14" s="86">
        <v>69</v>
      </c>
      <c r="CG14" s="87" t="s">
        <v>47</v>
      </c>
      <c r="CH14" s="88">
        <v>69</v>
      </c>
      <c r="CI14" s="95"/>
      <c r="CJ14" s="94"/>
      <c r="CK14" s="94"/>
      <c r="CL14" s="79">
        <v>0.8173611111111112</v>
      </c>
      <c r="CM14" s="79">
        <v>0.7881944444444445</v>
      </c>
      <c r="CN14" s="90">
        <v>0.8125</v>
      </c>
      <c r="CO14" s="75" t="s">
        <v>125</v>
      </c>
      <c r="CP14" s="81">
        <v>0</v>
      </c>
      <c r="CQ14" s="99"/>
      <c r="CR14" s="99"/>
      <c r="CS14" s="100">
        <v>499</v>
      </c>
      <c r="CT14" s="101">
        <v>0</v>
      </c>
      <c r="CU14" s="100">
        <v>0</v>
      </c>
      <c r="CV14" s="100">
        <v>0</v>
      </c>
      <c r="CW14" s="101">
        <v>0</v>
      </c>
      <c r="CX14" s="102">
        <v>499</v>
      </c>
      <c r="CY14" s="10"/>
      <c r="CZ14" s="10"/>
      <c r="DA14" s="106"/>
    </row>
    <row r="15" spans="1:105" ht="30" customHeight="1">
      <c r="A15" s="71">
        <v>9</v>
      </c>
      <c r="B15" s="72" t="s">
        <v>127</v>
      </c>
      <c r="C15" s="73">
        <v>8</v>
      </c>
      <c r="D15" s="74" t="s">
        <v>97</v>
      </c>
      <c r="E15" s="76">
        <v>0.359722222222222</v>
      </c>
      <c r="F15" s="77">
        <v>0.3597222222222222</v>
      </c>
      <c r="G15" s="75" t="s">
        <v>125</v>
      </c>
      <c r="H15" s="78">
        <v>0</v>
      </c>
      <c r="I15" s="79">
        <v>0.43125</v>
      </c>
      <c r="J15" s="80">
        <v>0.44930555555555557</v>
      </c>
      <c r="K15" s="75" t="s">
        <v>125</v>
      </c>
      <c r="L15" s="81">
        <v>0</v>
      </c>
      <c r="M15" s="79">
        <v>0.44999999999999996</v>
      </c>
      <c r="N15" s="79">
        <v>0.47195601851851854</v>
      </c>
      <c r="O15" s="75" t="s">
        <v>125</v>
      </c>
      <c r="P15" s="81">
        <v>0</v>
      </c>
      <c r="Q15" s="104">
        <v>0.47195601851851854</v>
      </c>
      <c r="R15" s="104">
        <v>0.474375</v>
      </c>
      <c r="S15" s="83" t="s">
        <v>47</v>
      </c>
      <c r="T15" s="83">
        <v>1.1574074074074073E-05</v>
      </c>
      <c r="U15" s="84">
        <v>0.0024305555555555265</v>
      </c>
      <c r="V15" s="85">
        <v>0.00010416666666663785</v>
      </c>
      <c r="W15" s="86">
        <v>9</v>
      </c>
      <c r="X15" s="87" t="s">
        <v>47</v>
      </c>
      <c r="Y15" s="88">
        <v>9</v>
      </c>
      <c r="Z15" s="79">
        <v>0.5263888888888889</v>
      </c>
      <c r="AA15" s="79">
        <v>0.5263888888888889</v>
      </c>
      <c r="AB15" s="75" t="s">
        <v>124</v>
      </c>
      <c r="AC15" s="81">
        <v>0</v>
      </c>
      <c r="AD15" s="91">
        <v>0.5881944444444445</v>
      </c>
      <c r="AE15" s="92">
        <v>0.5976388888888889</v>
      </c>
      <c r="AF15" s="75" t="s">
        <v>125</v>
      </c>
      <c r="AG15" s="81">
        <v>0</v>
      </c>
      <c r="AH15" s="104">
        <v>0.5976388888888889</v>
      </c>
      <c r="AI15" s="104">
        <v>0.6173958333333334</v>
      </c>
      <c r="AJ15" s="83" t="s">
        <v>47</v>
      </c>
      <c r="AK15" s="83">
        <v>0</v>
      </c>
      <c r="AL15" s="105">
        <v>0.019756944444444424</v>
      </c>
      <c r="AM15" s="85">
        <v>1.1574074074090918E-05</v>
      </c>
      <c r="AN15" s="86">
        <v>1</v>
      </c>
      <c r="AO15" s="87" t="s">
        <v>124</v>
      </c>
      <c r="AP15" s="88">
        <v>1</v>
      </c>
      <c r="AQ15" s="104">
        <v>0.6513888888888889</v>
      </c>
      <c r="AR15" s="83" t="s">
        <v>47</v>
      </c>
      <c r="AS15" s="83">
        <v>0</v>
      </c>
      <c r="AT15" s="105">
        <v>0.03399305555555554</v>
      </c>
      <c r="AU15" s="85">
        <v>1.1574074074087448E-05</v>
      </c>
      <c r="AV15" s="86">
        <v>1</v>
      </c>
      <c r="AW15" s="87" t="s">
        <v>125</v>
      </c>
      <c r="AX15" s="107">
        <v>0</v>
      </c>
      <c r="AY15" s="104">
        <v>0.6660648148148148</v>
      </c>
      <c r="AZ15" s="83" t="s">
        <v>47</v>
      </c>
      <c r="BA15" s="83">
        <v>0</v>
      </c>
      <c r="BB15" s="105">
        <v>0.014675925925925926</v>
      </c>
      <c r="BC15" s="85">
        <v>1.157407407407357E-05</v>
      </c>
      <c r="BD15" s="86">
        <v>1</v>
      </c>
      <c r="BE15" s="87" t="s">
        <v>124</v>
      </c>
      <c r="BF15" s="88">
        <v>1</v>
      </c>
      <c r="BG15" s="104">
        <v>0.6753587962962962</v>
      </c>
      <c r="BH15" s="83" t="s">
        <v>47</v>
      </c>
      <c r="BI15" s="83">
        <v>0</v>
      </c>
      <c r="BJ15" s="105">
        <v>0.009293981481481417</v>
      </c>
      <c r="BK15" s="85">
        <v>4.629629629623183E-05</v>
      </c>
      <c r="BL15" s="86">
        <v>4</v>
      </c>
      <c r="BM15" s="87" t="s">
        <v>47</v>
      </c>
      <c r="BN15" s="88">
        <v>4</v>
      </c>
      <c r="BO15" s="87"/>
      <c r="BP15" s="88">
        <v>6</v>
      </c>
      <c r="BQ15" s="83"/>
      <c r="BR15" s="93"/>
      <c r="BS15" s="88"/>
      <c r="BT15" s="88"/>
      <c r="BU15" s="94">
        <v>0</v>
      </c>
      <c r="BV15" s="79">
        <v>0.7277777777777779</v>
      </c>
      <c r="BW15" s="80">
        <v>0.7532407407407408</v>
      </c>
      <c r="BX15" s="75" t="s">
        <v>125</v>
      </c>
      <c r="BY15" s="81">
        <v>0</v>
      </c>
      <c r="BZ15" s="104">
        <v>0.7532407407407408</v>
      </c>
      <c r="CA15" s="104">
        <v>0.7599652777777778</v>
      </c>
      <c r="CB15" s="83" t="s">
        <v>47</v>
      </c>
      <c r="CC15" s="83">
        <v>0</v>
      </c>
      <c r="CD15" s="84">
        <v>0.006724537037037015</v>
      </c>
      <c r="CE15" s="85">
        <v>2.168404344971009E-17</v>
      </c>
      <c r="CF15" s="86">
        <v>0</v>
      </c>
      <c r="CG15" s="87" t="s">
        <v>125</v>
      </c>
      <c r="CH15" s="88">
        <v>0</v>
      </c>
      <c r="CI15" s="95"/>
      <c r="CJ15" s="94"/>
      <c r="CK15" s="94"/>
      <c r="CL15" s="79">
        <v>0.8180555555555555</v>
      </c>
      <c r="CM15" s="79">
        <v>0.7888888888888889</v>
      </c>
      <c r="CN15" s="90">
        <v>0.7895833333333333</v>
      </c>
      <c r="CO15" s="75" t="s">
        <v>125</v>
      </c>
      <c r="CP15" s="81">
        <v>0</v>
      </c>
      <c r="CQ15" s="99"/>
      <c r="CR15" s="99"/>
      <c r="CS15" s="100">
        <v>15</v>
      </c>
      <c r="CT15" s="101">
        <v>0</v>
      </c>
      <c r="CU15" s="100">
        <v>0</v>
      </c>
      <c r="CV15" s="100">
        <v>0</v>
      </c>
      <c r="CW15" s="101">
        <v>0</v>
      </c>
      <c r="CX15" s="102">
        <v>15</v>
      </c>
      <c r="CY15" s="10"/>
      <c r="CZ15" s="10"/>
      <c r="DA15" s="106"/>
    </row>
    <row r="16" spans="1:105" ht="30" customHeight="1">
      <c r="A16" s="71">
        <v>10</v>
      </c>
      <c r="B16" s="72" t="s">
        <v>128</v>
      </c>
      <c r="C16" s="73">
        <v>9</v>
      </c>
      <c r="D16" s="74" t="s">
        <v>113</v>
      </c>
      <c r="E16" s="76">
        <v>0.360416666666667</v>
      </c>
      <c r="F16" s="77">
        <v>0.36041666666666666</v>
      </c>
      <c r="G16" s="75" t="s">
        <v>125</v>
      </c>
      <c r="H16" s="78">
        <v>0</v>
      </c>
      <c r="I16" s="79">
        <v>0.43194444444444446</v>
      </c>
      <c r="J16" s="109"/>
      <c r="K16" s="75" t="s">
        <v>125</v>
      </c>
      <c r="L16" s="108">
        <v>0</v>
      </c>
      <c r="M16" s="79">
        <v>0.4506944444444444</v>
      </c>
      <c r="N16" s="79">
        <v>0.46847222222222223</v>
      </c>
      <c r="O16" s="75" t="s">
        <v>125</v>
      </c>
      <c r="P16" s="81">
        <v>0</v>
      </c>
      <c r="Q16" s="104">
        <v>0.46847222222222223</v>
      </c>
      <c r="R16" s="104">
        <v>0.4709143518518519</v>
      </c>
      <c r="S16" s="83" t="s">
        <v>47</v>
      </c>
      <c r="T16" s="83">
        <v>1.1574074074074073E-05</v>
      </c>
      <c r="U16" s="84">
        <v>0.0024537037037037153</v>
      </c>
      <c r="V16" s="85">
        <v>0.00012731481481482662</v>
      </c>
      <c r="W16" s="86">
        <v>11</v>
      </c>
      <c r="X16" s="87" t="s">
        <v>47</v>
      </c>
      <c r="Y16" s="88">
        <v>11</v>
      </c>
      <c r="Z16" s="79">
        <v>0.5270833333333333</v>
      </c>
      <c r="AA16" s="79">
        <v>0.5270833333333333</v>
      </c>
      <c r="AB16" s="75" t="s">
        <v>124</v>
      </c>
      <c r="AC16" s="81">
        <v>0</v>
      </c>
      <c r="AD16" s="91">
        <v>0.5888888888888889</v>
      </c>
      <c r="AE16" s="92">
        <v>0.59875</v>
      </c>
      <c r="AF16" s="75" t="s">
        <v>125</v>
      </c>
      <c r="AG16" s="81">
        <v>0</v>
      </c>
      <c r="AH16" s="104">
        <v>0.59875</v>
      </c>
      <c r="AI16" s="104">
        <v>0.6185185185185186</v>
      </c>
      <c r="AJ16" s="83" t="s">
        <v>47</v>
      </c>
      <c r="AK16" s="83">
        <v>0</v>
      </c>
      <c r="AL16" s="105">
        <v>0.019768518518518574</v>
      </c>
      <c r="AM16" s="85">
        <v>5.898059818321144E-17</v>
      </c>
      <c r="AN16" s="86">
        <v>0</v>
      </c>
      <c r="AO16" s="87" t="s">
        <v>125</v>
      </c>
      <c r="AP16" s="88">
        <v>0</v>
      </c>
      <c r="AQ16" s="104">
        <v>0.6514814814814814</v>
      </c>
      <c r="AR16" s="83" t="s">
        <v>47</v>
      </c>
      <c r="AS16" s="83">
        <v>0</v>
      </c>
      <c r="AT16" s="105">
        <v>0.03296296296296286</v>
      </c>
      <c r="AU16" s="85">
        <v>0.001041666666666767</v>
      </c>
      <c r="AV16" s="86">
        <v>90</v>
      </c>
      <c r="AW16" s="87" t="s">
        <v>124</v>
      </c>
      <c r="AX16" s="88">
        <v>90</v>
      </c>
      <c r="AY16" s="104">
        <v>0.66625</v>
      </c>
      <c r="AZ16" s="83" t="s">
        <v>47</v>
      </c>
      <c r="BA16" s="83">
        <v>0</v>
      </c>
      <c r="BB16" s="105">
        <v>0.01476851851851857</v>
      </c>
      <c r="BC16" s="85">
        <v>8.10185185185705E-05</v>
      </c>
      <c r="BD16" s="86">
        <v>7</v>
      </c>
      <c r="BE16" s="87" t="s">
        <v>47</v>
      </c>
      <c r="BF16" s="88">
        <v>7</v>
      </c>
      <c r="BG16" s="104">
        <v>0.6754861111111111</v>
      </c>
      <c r="BH16" s="83" t="s">
        <v>47</v>
      </c>
      <c r="BI16" s="83">
        <v>0</v>
      </c>
      <c r="BJ16" s="105">
        <v>0.009236111111111112</v>
      </c>
      <c r="BK16" s="85">
        <v>1.157407407407357E-05</v>
      </c>
      <c r="BL16" s="86">
        <v>1</v>
      </c>
      <c r="BM16" s="87" t="s">
        <v>124</v>
      </c>
      <c r="BN16" s="88">
        <v>1</v>
      </c>
      <c r="BO16" s="87"/>
      <c r="BP16" s="88">
        <v>98</v>
      </c>
      <c r="BQ16" s="83"/>
      <c r="BR16" s="93"/>
      <c r="BS16" s="88"/>
      <c r="BT16" s="88"/>
      <c r="BU16" s="94">
        <v>0</v>
      </c>
      <c r="BV16" s="79">
        <v>0.7284722222222222</v>
      </c>
      <c r="BW16" s="80">
        <v>0.7594907407407407</v>
      </c>
      <c r="BX16" s="75" t="s">
        <v>125</v>
      </c>
      <c r="BY16" s="81">
        <v>0</v>
      </c>
      <c r="BZ16" s="104">
        <v>0.7594907407407407</v>
      </c>
      <c r="CA16" s="104">
        <v>0.7661921296296296</v>
      </c>
      <c r="CB16" s="83" t="s">
        <v>47</v>
      </c>
      <c r="CC16" s="83">
        <v>0</v>
      </c>
      <c r="CD16" s="84">
        <v>0.006701388888888826</v>
      </c>
      <c r="CE16" s="85">
        <v>2.3148148148210458E-05</v>
      </c>
      <c r="CF16" s="86">
        <v>2</v>
      </c>
      <c r="CG16" s="87" t="s">
        <v>124</v>
      </c>
      <c r="CH16" s="88">
        <v>2</v>
      </c>
      <c r="CI16" s="95"/>
      <c r="CJ16" s="94"/>
      <c r="CK16" s="94"/>
      <c r="CL16" s="79">
        <v>0.8187500000000001</v>
      </c>
      <c r="CM16" s="79">
        <v>0.7895833333333334</v>
      </c>
      <c r="CN16" s="90">
        <v>0.8048611111111111</v>
      </c>
      <c r="CO16" s="75" t="s">
        <v>125</v>
      </c>
      <c r="CP16" s="81">
        <v>0</v>
      </c>
      <c r="CQ16" s="99"/>
      <c r="CR16" s="99"/>
      <c r="CS16" s="100">
        <v>111</v>
      </c>
      <c r="CT16" s="101">
        <v>0</v>
      </c>
      <c r="CU16" s="100">
        <v>0</v>
      </c>
      <c r="CV16" s="100">
        <v>0</v>
      </c>
      <c r="CW16" s="101">
        <v>0</v>
      </c>
      <c r="CX16" s="102">
        <v>111</v>
      </c>
      <c r="CY16" s="10"/>
      <c r="CZ16" s="10"/>
      <c r="DA16" s="106"/>
    </row>
    <row r="17" spans="1:105" ht="30" customHeight="1">
      <c r="A17" s="71">
        <v>11</v>
      </c>
      <c r="B17" s="72" t="s">
        <v>128</v>
      </c>
      <c r="C17" s="73">
        <v>10</v>
      </c>
      <c r="D17" s="74" t="s">
        <v>114</v>
      </c>
      <c r="E17" s="76">
        <v>0.361111111111111</v>
      </c>
      <c r="F17" s="77">
        <v>0.3611111111111111</v>
      </c>
      <c r="G17" s="75" t="s">
        <v>125</v>
      </c>
      <c r="H17" s="78">
        <v>0</v>
      </c>
      <c r="I17" s="79">
        <v>0.4326388888888889</v>
      </c>
      <c r="J17" s="80">
        <v>0.4465277777777778</v>
      </c>
      <c r="K17" s="75" t="s">
        <v>125</v>
      </c>
      <c r="L17" s="81">
        <v>0</v>
      </c>
      <c r="M17" s="79">
        <v>0.45138888888888884</v>
      </c>
      <c r="N17" s="79">
        <v>0.475474537037037</v>
      </c>
      <c r="O17" s="75" t="s">
        <v>125</v>
      </c>
      <c r="P17" s="81">
        <v>0</v>
      </c>
      <c r="Q17" s="104">
        <v>0.475474537037037</v>
      </c>
      <c r="R17" s="104">
        <v>0.47833333333333333</v>
      </c>
      <c r="S17" s="83" t="s">
        <v>47</v>
      </c>
      <c r="T17" s="83">
        <v>1.1574074074074073E-05</v>
      </c>
      <c r="U17" s="84">
        <v>0.0028703703703703916</v>
      </c>
      <c r="V17" s="85">
        <v>0.0005439814814815029</v>
      </c>
      <c r="W17" s="86">
        <v>47</v>
      </c>
      <c r="X17" s="87" t="s">
        <v>47</v>
      </c>
      <c r="Y17" s="88">
        <v>47</v>
      </c>
      <c r="Z17" s="79">
        <v>0.5277777777777778</v>
      </c>
      <c r="AA17" s="79">
        <v>0.5277777777777778</v>
      </c>
      <c r="AB17" s="75" t="s">
        <v>124</v>
      </c>
      <c r="AC17" s="81">
        <v>0</v>
      </c>
      <c r="AD17" s="91">
        <v>0.5895833333333333</v>
      </c>
      <c r="AE17" s="92">
        <v>0.6045833333333334</v>
      </c>
      <c r="AF17" s="75" t="s">
        <v>125</v>
      </c>
      <c r="AG17" s="81">
        <v>0</v>
      </c>
      <c r="AH17" s="104">
        <v>0.6045833333333334</v>
      </c>
      <c r="AI17" s="104">
        <v>0.6286342592592592</v>
      </c>
      <c r="AJ17" s="83" t="s">
        <v>47</v>
      </c>
      <c r="AK17" s="83">
        <v>0</v>
      </c>
      <c r="AL17" s="105">
        <v>0.024050925925925837</v>
      </c>
      <c r="AM17" s="85">
        <v>0.004282407407407322</v>
      </c>
      <c r="AN17" s="86">
        <v>370</v>
      </c>
      <c r="AO17" s="87" t="s">
        <v>47</v>
      </c>
      <c r="AP17" s="88">
        <v>370</v>
      </c>
      <c r="AQ17" s="104">
        <v>0.6632291666666666</v>
      </c>
      <c r="AR17" s="83" t="s">
        <v>47</v>
      </c>
      <c r="AS17" s="83">
        <v>0</v>
      </c>
      <c r="AT17" s="105">
        <v>0.03459490740740745</v>
      </c>
      <c r="AU17" s="85">
        <v>0.0005902777777778215</v>
      </c>
      <c r="AV17" s="86">
        <v>51</v>
      </c>
      <c r="AW17" s="87" t="s">
        <v>47</v>
      </c>
      <c r="AX17" s="88">
        <v>51</v>
      </c>
      <c r="AY17" s="104">
        <v>0.6781944444444444</v>
      </c>
      <c r="AZ17" s="83" t="s">
        <v>47</v>
      </c>
      <c r="BA17" s="83">
        <v>0</v>
      </c>
      <c r="BB17" s="105">
        <v>0.014965277777777786</v>
      </c>
      <c r="BC17" s="85">
        <v>0.0002777777777777865</v>
      </c>
      <c r="BD17" s="86">
        <v>24</v>
      </c>
      <c r="BE17" s="87" t="s">
        <v>47</v>
      </c>
      <c r="BF17" s="88">
        <v>24</v>
      </c>
      <c r="BG17" s="104">
        <v>0.6872337962962963</v>
      </c>
      <c r="BH17" s="83" t="s">
        <v>47</v>
      </c>
      <c r="BI17" s="83">
        <v>0</v>
      </c>
      <c r="BJ17" s="105">
        <v>0.009039351851851896</v>
      </c>
      <c r="BK17" s="85">
        <v>0.00020833333333328957</v>
      </c>
      <c r="BL17" s="86">
        <v>18</v>
      </c>
      <c r="BM17" s="87" t="s">
        <v>124</v>
      </c>
      <c r="BN17" s="88">
        <v>18</v>
      </c>
      <c r="BO17" s="87"/>
      <c r="BP17" s="88">
        <v>463</v>
      </c>
      <c r="BQ17" s="83"/>
      <c r="BR17" s="93"/>
      <c r="BS17" s="88"/>
      <c r="BT17" s="88"/>
      <c r="BU17" s="94">
        <v>0</v>
      </c>
      <c r="BV17" s="79">
        <v>0.7291666666666667</v>
      </c>
      <c r="BW17" s="80">
        <v>0.7653125</v>
      </c>
      <c r="BX17" s="75" t="s">
        <v>125</v>
      </c>
      <c r="BY17" s="81">
        <v>0</v>
      </c>
      <c r="BZ17" s="104">
        <v>0.7653125</v>
      </c>
      <c r="CA17" s="104">
        <v>0.7720370370370371</v>
      </c>
      <c r="CB17" s="83" t="s">
        <v>47</v>
      </c>
      <c r="CC17" s="83">
        <v>0</v>
      </c>
      <c r="CD17" s="84">
        <v>0.006724537037037126</v>
      </c>
      <c r="CE17" s="85">
        <v>8.933825901280557E-17</v>
      </c>
      <c r="CF17" s="86">
        <v>0</v>
      </c>
      <c r="CG17" s="87" t="s">
        <v>125</v>
      </c>
      <c r="CH17" s="88">
        <v>0</v>
      </c>
      <c r="CI17" s="95"/>
      <c r="CJ17" s="94"/>
      <c r="CK17" s="94"/>
      <c r="CL17" s="79">
        <v>0.8194444444444444</v>
      </c>
      <c r="CM17" s="79">
        <v>0.7902777777777777</v>
      </c>
      <c r="CN17" s="90">
        <v>0.7951388888888888</v>
      </c>
      <c r="CO17" s="75" t="s">
        <v>125</v>
      </c>
      <c r="CP17" s="81">
        <v>0</v>
      </c>
      <c r="CQ17" s="99"/>
      <c r="CR17" s="99"/>
      <c r="CS17" s="100">
        <v>510</v>
      </c>
      <c r="CT17" s="101">
        <v>0</v>
      </c>
      <c r="CU17" s="100">
        <v>0</v>
      </c>
      <c r="CV17" s="100">
        <v>0</v>
      </c>
      <c r="CW17" s="101">
        <v>0</v>
      </c>
      <c r="CX17" s="102">
        <v>510</v>
      </c>
      <c r="CY17" s="10"/>
      <c r="CZ17" s="10"/>
      <c r="DA17" s="106"/>
    </row>
    <row r="18" spans="1:105" ht="30" customHeight="1">
      <c r="A18" s="71">
        <v>12</v>
      </c>
      <c r="B18" s="72" t="s">
        <v>127</v>
      </c>
      <c r="C18" s="73">
        <v>11</v>
      </c>
      <c r="D18" s="74" t="s">
        <v>98</v>
      </c>
      <c r="E18" s="76">
        <v>0.361805555555556</v>
      </c>
      <c r="F18" s="77">
        <v>0.36180555555555555</v>
      </c>
      <c r="G18" s="75" t="s">
        <v>125</v>
      </c>
      <c r="H18" s="78">
        <v>0</v>
      </c>
      <c r="I18" s="79">
        <v>0.43333333333333335</v>
      </c>
      <c r="J18" s="80">
        <v>0.4472222222222222</v>
      </c>
      <c r="K18" s="75" t="s">
        <v>125</v>
      </c>
      <c r="L18" s="81">
        <v>0</v>
      </c>
      <c r="M18" s="79">
        <v>0.4520833333333333</v>
      </c>
      <c r="N18" s="79">
        <v>0.47521990740740744</v>
      </c>
      <c r="O18" s="75" t="s">
        <v>125</v>
      </c>
      <c r="P18" s="81">
        <v>0</v>
      </c>
      <c r="Q18" s="104">
        <v>0.47521990740740744</v>
      </c>
      <c r="R18" s="104">
        <v>0.47748842592592594</v>
      </c>
      <c r="S18" s="83" t="s">
        <v>47</v>
      </c>
      <c r="T18" s="83">
        <v>1.1574074074074073E-05</v>
      </c>
      <c r="U18" s="84">
        <v>0.002280092592592577</v>
      </c>
      <c r="V18" s="85">
        <v>4.629629629631163E-05</v>
      </c>
      <c r="W18" s="86">
        <v>4</v>
      </c>
      <c r="X18" s="87" t="s">
        <v>124</v>
      </c>
      <c r="Y18" s="88">
        <v>4</v>
      </c>
      <c r="Z18" s="79">
        <v>0.5284722222222222</v>
      </c>
      <c r="AA18" s="79">
        <v>0.5284722222222222</v>
      </c>
      <c r="AB18" s="75" t="s">
        <v>124</v>
      </c>
      <c r="AC18" s="81">
        <v>0</v>
      </c>
      <c r="AD18" s="91">
        <v>0.5902777777777778</v>
      </c>
      <c r="AE18" s="92">
        <v>0.6012847222222223</v>
      </c>
      <c r="AF18" s="75" t="s">
        <v>125</v>
      </c>
      <c r="AG18" s="81">
        <v>0</v>
      </c>
      <c r="AH18" s="104">
        <v>0.6012847222222223</v>
      </c>
      <c r="AI18" s="104">
        <v>0.6210763888888889</v>
      </c>
      <c r="AJ18" s="83" t="s">
        <v>47</v>
      </c>
      <c r="AK18" s="83">
        <v>0</v>
      </c>
      <c r="AL18" s="105">
        <v>0.019791666666666652</v>
      </c>
      <c r="AM18" s="85">
        <v>2.3148148148136732E-05</v>
      </c>
      <c r="AN18" s="86">
        <v>2</v>
      </c>
      <c r="AO18" s="87" t="s">
        <v>47</v>
      </c>
      <c r="AP18" s="88">
        <v>2</v>
      </c>
      <c r="AQ18" s="104">
        <v>0.6548148148148148</v>
      </c>
      <c r="AR18" s="83" t="s">
        <v>47</v>
      </c>
      <c r="AS18" s="83">
        <v>0</v>
      </c>
      <c r="AT18" s="105">
        <v>0.03373842592592591</v>
      </c>
      <c r="AU18" s="85">
        <v>0.0002662037037037199</v>
      </c>
      <c r="AV18" s="86">
        <v>23</v>
      </c>
      <c r="AW18" s="87" t="s">
        <v>125</v>
      </c>
      <c r="AX18" s="107">
        <v>0</v>
      </c>
      <c r="AY18" s="104">
        <v>0.6695254629629629</v>
      </c>
      <c r="AZ18" s="83" t="s">
        <v>47</v>
      </c>
      <c r="BA18" s="83">
        <v>0</v>
      </c>
      <c r="BB18" s="105">
        <v>0.014710648148148042</v>
      </c>
      <c r="BC18" s="85">
        <v>2.3148148148043057E-05</v>
      </c>
      <c r="BD18" s="86">
        <v>2</v>
      </c>
      <c r="BE18" s="87" t="s">
        <v>47</v>
      </c>
      <c r="BF18" s="88">
        <v>2</v>
      </c>
      <c r="BG18" s="104">
        <v>0.6787268518518519</v>
      </c>
      <c r="BH18" s="83" t="s">
        <v>47</v>
      </c>
      <c r="BI18" s="83">
        <v>0</v>
      </c>
      <c r="BJ18" s="105">
        <v>0.009201388888888995</v>
      </c>
      <c r="BK18" s="85">
        <v>4.62962962961902E-05</v>
      </c>
      <c r="BL18" s="86">
        <v>4</v>
      </c>
      <c r="BM18" s="87" t="s">
        <v>124</v>
      </c>
      <c r="BN18" s="88">
        <v>4</v>
      </c>
      <c r="BO18" s="87"/>
      <c r="BP18" s="88">
        <v>8</v>
      </c>
      <c r="BQ18" s="83"/>
      <c r="BR18" s="93"/>
      <c r="BS18" s="88"/>
      <c r="BT18" s="88"/>
      <c r="BU18" s="94">
        <v>0</v>
      </c>
      <c r="BV18" s="79">
        <v>0.7298611111111111</v>
      </c>
      <c r="BW18" s="80">
        <v>0.7580902777777778</v>
      </c>
      <c r="BX18" s="75" t="s">
        <v>125</v>
      </c>
      <c r="BY18" s="81">
        <v>0</v>
      </c>
      <c r="BZ18" s="104">
        <v>0.7580902777777778</v>
      </c>
      <c r="CA18" s="104">
        <v>0.7648032407407408</v>
      </c>
      <c r="CB18" s="83" t="s">
        <v>47</v>
      </c>
      <c r="CC18" s="83">
        <v>0</v>
      </c>
      <c r="CD18" s="84">
        <v>0.006712962962962976</v>
      </c>
      <c r="CE18" s="85">
        <v>1.157407407406056E-05</v>
      </c>
      <c r="CF18" s="86">
        <v>1</v>
      </c>
      <c r="CG18" s="87" t="s">
        <v>124</v>
      </c>
      <c r="CH18" s="88">
        <v>1</v>
      </c>
      <c r="CI18" s="95"/>
      <c r="CJ18" s="94"/>
      <c r="CK18" s="94"/>
      <c r="CL18" s="79">
        <v>0.820138888888889</v>
      </c>
      <c r="CM18" s="79">
        <v>0.7909722222222223</v>
      </c>
      <c r="CN18" s="90">
        <v>0.7951388888888888</v>
      </c>
      <c r="CO18" s="75" t="s">
        <v>125</v>
      </c>
      <c r="CP18" s="81">
        <v>0</v>
      </c>
      <c r="CQ18" s="99"/>
      <c r="CR18" s="99"/>
      <c r="CS18" s="100">
        <v>13</v>
      </c>
      <c r="CT18" s="101">
        <v>0</v>
      </c>
      <c r="CU18" s="100">
        <v>0</v>
      </c>
      <c r="CV18" s="100">
        <v>0</v>
      </c>
      <c r="CW18" s="101">
        <v>0</v>
      </c>
      <c r="CX18" s="102">
        <v>13</v>
      </c>
      <c r="CY18" s="10"/>
      <c r="CZ18" s="10"/>
      <c r="DA18" s="106"/>
    </row>
    <row r="19" spans="1:105" ht="30" customHeight="1">
      <c r="A19" s="71">
        <v>13</v>
      </c>
      <c r="B19" s="72" t="s">
        <v>128</v>
      </c>
      <c r="C19" s="73">
        <v>12</v>
      </c>
      <c r="D19" s="74" t="s">
        <v>115</v>
      </c>
      <c r="E19" s="76">
        <v>0.3625</v>
      </c>
      <c r="F19" s="110"/>
      <c r="G19" s="111"/>
      <c r="H19" s="112"/>
      <c r="I19" s="113"/>
      <c r="J19" s="114"/>
      <c r="K19" s="111"/>
      <c r="L19" s="115"/>
      <c r="M19" s="113"/>
      <c r="N19" s="113"/>
      <c r="O19" s="111"/>
      <c r="P19" s="115"/>
      <c r="Q19" s="116"/>
      <c r="R19" s="116"/>
      <c r="S19" s="116"/>
      <c r="T19" s="116"/>
      <c r="U19" s="117"/>
      <c r="V19" s="118"/>
      <c r="W19" s="119"/>
      <c r="X19" s="120"/>
      <c r="Y19" s="121"/>
      <c r="Z19" s="113"/>
      <c r="AA19" s="113"/>
      <c r="AB19" s="111"/>
      <c r="AC19" s="115"/>
      <c r="AD19" s="113"/>
      <c r="AE19" s="114"/>
      <c r="AF19" s="111"/>
      <c r="AG19" s="115"/>
      <c r="AH19" s="116"/>
      <c r="AI19" s="116"/>
      <c r="AJ19" s="116"/>
      <c r="AK19" s="116"/>
      <c r="AL19" s="122"/>
      <c r="AM19" s="118"/>
      <c r="AN19" s="119"/>
      <c r="AO19" s="120"/>
      <c r="AP19" s="121"/>
      <c r="AQ19" s="116"/>
      <c r="AR19" s="116"/>
      <c r="AS19" s="116"/>
      <c r="AT19" s="122"/>
      <c r="AU19" s="118"/>
      <c r="AV19" s="119"/>
      <c r="AW19" s="120"/>
      <c r="AX19" s="121"/>
      <c r="AY19" s="116"/>
      <c r="AZ19" s="116"/>
      <c r="BA19" s="116"/>
      <c r="BB19" s="122"/>
      <c r="BC19" s="118"/>
      <c r="BD19" s="119"/>
      <c r="BE19" s="120"/>
      <c r="BF19" s="121"/>
      <c r="BG19" s="116"/>
      <c r="BH19" s="116"/>
      <c r="BI19" s="116"/>
      <c r="BJ19" s="122"/>
      <c r="BK19" s="118"/>
      <c r="BL19" s="119"/>
      <c r="BM19" s="120"/>
      <c r="BN19" s="121"/>
      <c r="BO19" s="120"/>
      <c r="BP19" s="121"/>
      <c r="BQ19" s="116"/>
      <c r="BR19" s="123"/>
      <c r="BS19" s="121"/>
      <c r="BT19" s="121"/>
      <c r="BU19" s="124"/>
      <c r="BV19" s="113"/>
      <c r="BW19" s="114"/>
      <c r="BX19" s="111"/>
      <c r="BY19" s="115"/>
      <c r="BZ19" s="116"/>
      <c r="CA19" s="116"/>
      <c r="CB19" s="116"/>
      <c r="CC19" s="116"/>
      <c r="CD19" s="117"/>
      <c r="CE19" s="118"/>
      <c r="CF19" s="119"/>
      <c r="CG19" s="120"/>
      <c r="CH19" s="121"/>
      <c r="CI19" s="124"/>
      <c r="CJ19" s="124"/>
      <c r="CK19" s="124"/>
      <c r="CL19" s="113"/>
      <c r="CM19" s="113"/>
      <c r="CN19" s="110"/>
      <c r="CO19" s="111"/>
      <c r="CP19" s="115"/>
      <c r="CQ19" s="125"/>
      <c r="CR19" s="125"/>
      <c r="CS19" s="126"/>
      <c r="CT19" s="127"/>
      <c r="CU19" s="126"/>
      <c r="CV19" s="126"/>
      <c r="CW19" s="127"/>
      <c r="CX19" s="128" t="s">
        <v>48</v>
      </c>
      <c r="CY19" s="10"/>
      <c r="CZ19" s="10"/>
      <c r="DA19" s="106"/>
    </row>
    <row r="20" spans="1:105" ht="30" customHeight="1">
      <c r="A20" s="71">
        <v>14</v>
      </c>
      <c r="B20" s="72" t="s">
        <v>127</v>
      </c>
      <c r="C20" s="73">
        <v>13</v>
      </c>
      <c r="D20" s="74" t="s">
        <v>99</v>
      </c>
      <c r="E20" s="76">
        <v>0.363194444444444</v>
      </c>
      <c r="F20" s="77">
        <v>0.36319444444444443</v>
      </c>
      <c r="G20" s="75" t="s">
        <v>125</v>
      </c>
      <c r="H20" s="78">
        <v>0</v>
      </c>
      <c r="I20" s="79">
        <v>0.43472222222222223</v>
      </c>
      <c r="J20" s="80">
        <v>0.4548611111111111</v>
      </c>
      <c r="K20" s="75" t="s">
        <v>47</v>
      </c>
      <c r="L20" s="108">
        <v>1800</v>
      </c>
      <c r="M20" s="79">
        <v>0.45347222222222217</v>
      </c>
      <c r="N20" s="79">
        <v>0.47832175925925924</v>
      </c>
      <c r="O20" s="75" t="s">
        <v>125</v>
      </c>
      <c r="P20" s="81">
        <v>0</v>
      </c>
      <c r="Q20" s="104">
        <v>0.47832175925925924</v>
      </c>
      <c r="R20" s="104">
        <v>0.4810185185185185</v>
      </c>
      <c r="S20" s="83" t="s">
        <v>47</v>
      </c>
      <c r="T20" s="83">
        <v>1.1574074074074073E-05</v>
      </c>
      <c r="U20" s="84">
        <v>0.0027083333333333477</v>
      </c>
      <c r="V20" s="85">
        <v>0.00038194444444445905</v>
      </c>
      <c r="W20" s="86">
        <v>33</v>
      </c>
      <c r="X20" s="87" t="s">
        <v>47</v>
      </c>
      <c r="Y20" s="88">
        <v>33</v>
      </c>
      <c r="Z20" s="79">
        <v>0.5298611111111111</v>
      </c>
      <c r="AA20" s="79">
        <v>0.5298611111111111</v>
      </c>
      <c r="AB20" s="75" t="s">
        <v>124</v>
      </c>
      <c r="AC20" s="81">
        <v>0</v>
      </c>
      <c r="AD20" s="91">
        <v>0.5916666666666667</v>
      </c>
      <c r="AE20" s="92">
        <v>0.6025347222222223</v>
      </c>
      <c r="AF20" s="75" t="s">
        <v>125</v>
      </c>
      <c r="AG20" s="81">
        <v>0</v>
      </c>
      <c r="AH20" s="104">
        <v>0.6025347222222223</v>
      </c>
      <c r="AI20" s="104">
        <v>0.6252777777777777</v>
      </c>
      <c r="AJ20" s="83" t="s">
        <v>47</v>
      </c>
      <c r="AK20" s="83">
        <v>0</v>
      </c>
      <c r="AL20" s="105">
        <v>0.022743055555555447</v>
      </c>
      <c r="AM20" s="85">
        <v>0.002974537037036932</v>
      </c>
      <c r="AN20" s="86">
        <v>257</v>
      </c>
      <c r="AO20" s="87" t="s">
        <v>47</v>
      </c>
      <c r="AP20" s="88">
        <v>257</v>
      </c>
      <c r="AQ20" s="104">
        <v>0.6609837962962963</v>
      </c>
      <c r="AR20" s="83" t="s">
        <v>47</v>
      </c>
      <c r="AS20" s="83">
        <v>0</v>
      </c>
      <c r="AT20" s="105">
        <v>0.03570601851851862</v>
      </c>
      <c r="AU20" s="85">
        <v>0.0017013888888889953</v>
      </c>
      <c r="AV20" s="86">
        <v>147</v>
      </c>
      <c r="AW20" s="87" t="s">
        <v>125</v>
      </c>
      <c r="AX20" s="107">
        <v>0</v>
      </c>
      <c r="AY20" s="104">
        <v>0.6764814814814816</v>
      </c>
      <c r="AZ20" s="83" t="s">
        <v>47</v>
      </c>
      <c r="BA20" s="83">
        <v>0</v>
      </c>
      <c r="BB20" s="105">
        <v>0.01549768518518524</v>
      </c>
      <c r="BC20" s="85">
        <v>0.0008101851851852401</v>
      </c>
      <c r="BD20" s="86">
        <v>70</v>
      </c>
      <c r="BE20" s="87" t="s">
        <v>47</v>
      </c>
      <c r="BF20" s="88">
        <v>70</v>
      </c>
      <c r="BG20" s="104">
        <v>0.6844560185185186</v>
      </c>
      <c r="BH20" s="83" t="s">
        <v>47</v>
      </c>
      <c r="BI20" s="83">
        <v>0</v>
      </c>
      <c r="BJ20" s="105">
        <v>0.007974537037036988</v>
      </c>
      <c r="BK20" s="85">
        <v>0.0012731481481481968</v>
      </c>
      <c r="BL20" s="86">
        <v>110</v>
      </c>
      <c r="BM20" s="87" t="s">
        <v>124</v>
      </c>
      <c r="BN20" s="88">
        <v>110</v>
      </c>
      <c r="BO20" s="87"/>
      <c r="BP20" s="88">
        <v>437</v>
      </c>
      <c r="BQ20" s="83"/>
      <c r="BR20" s="93"/>
      <c r="BS20" s="88"/>
      <c r="BT20" s="88"/>
      <c r="BU20" s="94">
        <v>0</v>
      </c>
      <c r="BV20" s="79">
        <v>0.73125</v>
      </c>
      <c r="BW20" s="80">
        <v>0.7615162037037037</v>
      </c>
      <c r="BX20" s="75" t="s">
        <v>125</v>
      </c>
      <c r="BY20" s="81">
        <v>0</v>
      </c>
      <c r="BZ20" s="104">
        <v>0.7615162037037037</v>
      </c>
      <c r="CA20" s="104">
        <v>0.7689814814814815</v>
      </c>
      <c r="CB20" s="83" t="s">
        <v>47</v>
      </c>
      <c r="CC20" s="83">
        <v>0</v>
      </c>
      <c r="CD20" s="84">
        <v>0.0074652777777778345</v>
      </c>
      <c r="CE20" s="85">
        <v>0.0007407407407407978</v>
      </c>
      <c r="CF20" s="86">
        <v>64</v>
      </c>
      <c r="CG20" s="87" t="s">
        <v>47</v>
      </c>
      <c r="CH20" s="88">
        <v>64</v>
      </c>
      <c r="CI20" s="95"/>
      <c r="CJ20" s="94"/>
      <c r="CK20" s="94"/>
      <c r="CL20" s="79">
        <v>0.8215277777777779</v>
      </c>
      <c r="CM20" s="79">
        <v>0.7923611111111112</v>
      </c>
      <c r="CN20" s="90">
        <v>0.7937500000000001</v>
      </c>
      <c r="CO20" s="75" t="s">
        <v>125</v>
      </c>
      <c r="CP20" s="81">
        <v>0</v>
      </c>
      <c r="CQ20" s="99"/>
      <c r="CR20" s="99"/>
      <c r="CS20" s="100">
        <v>534</v>
      </c>
      <c r="CT20" s="101">
        <v>0</v>
      </c>
      <c r="CU20" s="100">
        <v>0</v>
      </c>
      <c r="CV20" s="100">
        <v>0</v>
      </c>
      <c r="CW20" s="101">
        <v>1800</v>
      </c>
      <c r="CX20" s="102">
        <v>2334</v>
      </c>
      <c r="CY20" s="10"/>
      <c r="CZ20" s="10"/>
      <c r="DA20" s="106"/>
    </row>
    <row r="21" spans="1:105" ht="30" customHeight="1">
      <c r="A21" s="71">
        <v>15</v>
      </c>
      <c r="B21" s="72" t="s">
        <v>128</v>
      </c>
      <c r="C21" s="73">
        <v>14</v>
      </c>
      <c r="D21" s="74" t="s">
        <v>129</v>
      </c>
      <c r="E21" s="76">
        <v>0.363888888888889</v>
      </c>
      <c r="F21" s="77">
        <v>0.3638888888888889</v>
      </c>
      <c r="G21" s="75" t="s">
        <v>125</v>
      </c>
      <c r="H21" s="78">
        <v>0</v>
      </c>
      <c r="I21" s="79">
        <v>0.4354166666666667</v>
      </c>
      <c r="J21" s="80">
        <v>0.45</v>
      </c>
      <c r="K21" s="75" t="s">
        <v>125</v>
      </c>
      <c r="L21" s="81">
        <v>0</v>
      </c>
      <c r="M21" s="79">
        <v>0.4541666666666666</v>
      </c>
      <c r="N21" s="79">
        <v>0.477662037037037</v>
      </c>
      <c r="O21" s="75" t="s">
        <v>125</v>
      </c>
      <c r="P21" s="81">
        <v>0</v>
      </c>
      <c r="Q21" s="104">
        <v>0.477662037037037</v>
      </c>
      <c r="R21" s="104">
        <v>0.48129629629629633</v>
      </c>
      <c r="S21" s="83" t="s">
        <v>47</v>
      </c>
      <c r="T21" s="83">
        <v>1.1574074074074073E-05</v>
      </c>
      <c r="U21" s="84">
        <v>0.0036458333333333833</v>
      </c>
      <c r="V21" s="85">
        <v>0.0013194444444444946</v>
      </c>
      <c r="W21" s="86">
        <v>114</v>
      </c>
      <c r="X21" s="87" t="s">
        <v>47</v>
      </c>
      <c r="Y21" s="88">
        <v>114</v>
      </c>
      <c r="Z21" s="79">
        <v>0.5305555555555556</v>
      </c>
      <c r="AA21" s="79">
        <v>0.5305555555555556</v>
      </c>
      <c r="AB21" s="75" t="s">
        <v>124</v>
      </c>
      <c r="AC21" s="81">
        <v>0</v>
      </c>
      <c r="AD21" s="91">
        <v>0.5923611111111111</v>
      </c>
      <c r="AE21" s="92">
        <v>0.604525462962963</v>
      </c>
      <c r="AF21" s="75" t="s">
        <v>125</v>
      </c>
      <c r="AG21" s="81">
        <v>0</v>
      </c>
      <c r="AH21" s="104">
        <v>0.604525462962963</v>
      </c>
      <c r="AI21" s="104">
        <v>0.6391435185185185</v>
      </c>
      <c r="AJ21" s="83" t="s">
        <v>47</v>
      </c>
      <c r="AK21" s="83">
        <v>0</v>
      </c>
      <c r="AL21" s="105">
        <v>0.03461805555555553</v>
      </c>
      <c r="AM21" s="85">
        <v>0.014849537037037012</v>
      </c>
      <c r="AN21" s="86">
        <v>1283</v>
      </c>
      <c r="AO21" s="87" t="s">
        <v>47</v>
      </c>
      <c r="AP21" s="88">
        <v>1283</v>
      </c>
      <c r="AQ21" s="104">
        <v>0.674375</v>
      </c>
      <c r="AR21" s="83" t="s">
        <v>47</v>
      </c>
      <c r="AS21" s="83">
        <v>0</v>
      </c>
      <c r="AT21" s="105">
        <v>0.035231481481481475</v>
      </c>
      <c r="AU21" s="85">
        <v>0.001226851851851847</v>
      </c>
      <c r="AV21" s="86">
        <v>106</v>
      </c>
      <c r="AW21" s="87" t="s">
        <v>47</v>
      </c>
      <c r="AX21" s="88">
        <v>106</v>
      </c>
      <c r="AY21" s="103"/>
      <c r="AZ21" s="83" t="s">
        <v>47</v>
      </c>
      <c r="BA21" s="83">
        <v>0</v>
      </c>
      <c r="BB21" s="105">
        <v>-0.674375</v>
      </c>
      <c r="BC21" s="85">
        <v>0.6890624999999999</v>
      </c>
      <c r="BD21" s="86" t="s">
        <v>130</v>
      </c>
      <c r="BE21" s="87" t="s">
        <v>124</v>
      </c>
      <c r="BF21" s="88">
        <v>515</v>
      </c>
      <c r="BG21" s="104">
        <v>0.7069097222222221</v>
      </c>
      <c r="BH21" s="83" t="s">
        <v>47</v>
      </c>
      <c r="BI21" s="83">
        <v>0</v>
      </c>
      <c r="BJ21" s="105">
        <v>0.7069097222222221</v>
      </c>
      <c r="BK21" s="85">
        <v>0.697662037037037</v>
      </c>
      <c r="BL21" s="86" t="s">
        <v>130</v>
      </c>
      <c r="BM21" s="87" t="s">
        <v>47</v>
      </c>
      <c r="BN21" s="88">
        <v>847</v>
      </c>
      <c r="BO21" s="87"/>
      <c r="BP21" s="88">
        <v>2751</v>
      </c>
      <c r="BQ21" s="83"/>
      <c r="BR21" s="93"/>
      <c r="BS21" s="88"/>
      <c r="BT21" s="88"/>
      <c r="BU21" s="94">
        <v>0</v>
      </c>
      <c r="BV21" s="79">
        <v>0.7319444444444445</v>
      </c>
      <c r="BW21" s="80">
        <v>0.7796527777777778</v>
      </c>
      <c r="BX21" s="75" t="s">
        <v>125</v>
      </c>
      <c r="BY21" s="81">
        <v>0</v>
      </c>
      <c r="BZ21" s="104">
        <v>0.7796527777777778</v>
      </c>
      <c r="CA21" s="104">
        <v>0.7870717592592592</v>
      </c>
      <c r="CB21" s="83" t="s">
        <v>47</v>
      </c>
      <c r="CC21" s="83">
        <v>0</v>
      </c>
      <c r="CD21" s="84">
        <v>0.007418981481481457</v>
      </c>
      <c r="CE21" s="85">
        <v>0.0006944444444444203</v>
      </c>
      <c r="CF21" s="86">
        <v>60</v>
      </c>
      <c r="CG21" s="87" t="s">
        <v>47</v>
      </c>
      <c r="CH21" s="88">
        <v>60</v>
      </c>
      <c r="CI21" s="95"/>
      <c r="CJ21" s="94"/>
      <c r="CK21" s="94"/>
      <c r="CL21" s="79">
        <v>0.8222222222222222</v>
      </c>
      <c r="CM21" s="79">
        <v>0.7930555555555555</v>
      </c>
      <c r="CN21" s="90">
        <v>0.8208333333333333</v>
      </c>
      <c r="CO21" s="75" t="s">
        <v>125</v>
      </c>
      <c r="CP21" s="81">
        <v>0</v>
      </c>
      <c r="CQ21" s="99"/>
      <c r="CR21" s="99"/>
      <c r="CS21" s="100">
        <v>2925</v>
      </c>
      <c r="CT21" s="101">
        <v>0</v>
      </c>
      <c r="CU21" s="100">
        <v>0</v>
      </c>
      <c r="CV21" s="100">
        <v>0</v>
      </c>
      <c r="CW21" s="101">
        <v>0</v>
      </c>
      <c r="CX21" s="102">
        <v>2925</v>
      </c>
      <c r="CY21" s="10"/>
      <c r="CZ21" s="10"/>
      <c r="DA21" s="106"/>
    </row>
    <row r="22" spans="1:105" ht="30" customHeight="1">
      <c r="A22" s="71">
        <v>16</v>
      </c>
      <c r="B22" s="72" t="s">
        <v>127</v>
      </c>
      <c r="C22" s="73">
        <v>15</v>
      </c>
      <c r="D22" s="74" t="s">
        <v>100</v>
      </c>
      <c r="E22" s="76">
        <v>0.364583333333333</v>
      </c>
      <c r="F22" s="77">
        <v>0.3645833333333333</v>
      </c>
      <c r="G22" s="75" t="s">
        <v>125</v>
      </c>
      <c r="H22" s="78">
        <v>0</v>
      </c>
      <c r="I22" s="79">
        <v>0.4361111111111111</v>
      </c>
      <c r="J22" s="80">
        <v>0.45</v>
      </c>
      <c r="K22" s="75" t="s">
        <v>125</v>
      </c>
      <c r="L22" s="81">
        <v>0</v>
      </c>
      <c r="M22" s="79">
        <v>0.45486111111111105</v>
      </c>
      <c r="N22" s="79">
        <v>0.47501157407407407</v>
      </c>
      <c r="O22" s="75" t="s">
        <v>125</v>
      </c>
      <c r="P22" s="81">
        <v>0</v>
      </c>
      <c r="Q22" s="104">
        <v>0.47501157407407407</v>
      </c>
      <c r="R22" s="104">
        <v>0.47780092592592593</v>
      </c>
      <c r="S22" s="83" t="s">
        <v>47</v>
      </c>
      <c r="T22" s="83">
        <v>1.1574074074074073E-05</v>
      </c>
      <c r="U22" s="84">
        <v>0.0028009259259259363</v>
      </c>
      <c r="V22" s="85">
        <v>0.0004745370370370476</v>
      </c>
      <c r="W22" s="86">
        <v>41</v>
      </c>
      <c r="X22" s="87" t="s">
        <v>47</v>
      </c>
      <c r="Y22" s="88">
        <v>41</v>
      </c>
      <c r="Z22" s="79">
        <v>0.53125</v>
      </c>
      <c r="AA22" s="79">
        <v>0.53125</v>
      </c>
      <c r="AB22" s="75" t="s">
        <v>124</v>
      </c>
      <c r="AC22" s="81">
        <v>0</v>
      </c>
      <c r="AD22" s="91">
        <v>0.5930555555555556</v>
      </c>
      <c r="AE22" s="92">
        <v>0.6028472222222222</v>
      </c>
      <c r="AF22" s="75" t="s">
        <v>125</v>
      </c>
      <c r="AG22" s="81">
        <v>0</v>
      </c>
      <c r="AH22" s="104">
        <v>0.6028472222222222</v>
      </c>
      <c r="AI22" s="104">
        <v>0.6231597222222222</v>
      </c>
      <c r="AJ22" s="83" t="s">
        <v>47</v>
      </c>
      <c r="AK22" s="83">
        <v>0</v>
      </c>
      <c r="AL22" s="105">
        <v>0.020312499999999956</v>
      </c>
      <c r="AM22" s="85">
        <v>0.0005439814814814405</v>
      </c>
      <c r="AN22" s="86">
        <v>47</v>
      </c>
      <c r="AO22" s="87" t="s">
        <v>47</v>
      </c>
      <c r="AP22" s="88">
        <v>47</v>
      </c>
      <c r="AQ22" s="104">
        <v>0.6548032407407408</v>
      </c>
      <c r="AR22" s="83" t="s">
        <v>47</v>
      </c>
      <c r="AS22" s="83">
        <v>0</v>
      </c>
      <c r="AT22" s="105">
        <v>0.031643518518518654</v>
      </c>
      <c r="AU22" s="85">
        <v>0.0023611111111109737</v>
      </c>
      <c r="AV22" s="86">
        <v>204</v>
      </c>
      <c r="AW22" s="87" t="s">
        <v>125</v>
      </c>
      <c r="AX22" s="107">
        <v>0</v>
      </c>
      <c r="AY22" s="104">
        <v>0.6692708333333334</v>
      </c>
      <c r="AZ22" s="83" t="s">
        <v>47</v>
      </c>
      <c r="BA22" s="83">
        <v>0</v>
      </c>
      <c r="BB22" s="105">
        <v>0.01446759259259256</v>
      </c>
      <c r="BC22" s="85">
        <v>0.00021990740740743947</v>
      </c>
      <c r="BD22" s="86">
        <v>19</v>
      </c>
      <c r="BE22" s="87" t="s">
        <v>124</v>
      </c>
      <c r="BF22" s="88">
        <v>19</v>
      </c>
      <c r="BG22" s="104">
        <v>0.6786342592592592</v>
      </c>
      <c r="BH22" s="83" t="s">
        <v>47</v>
      </c>
      <c r="BI22" s="83">
        <v>0</v>
      </c>
      <c r="BJ22" s="105">
        <v>0.009363425925925872</v>
      </c>
      <c r="BK22" s="85">
        <v>0.00011574074074068713</v>
      </c>
      <c r="BL22" s="86">
        <v>10</v>
      </c>
      <c r="BM22" s="87" t="s">
        <v>47</v>
      </c>
      <c r="BN22" s="88">
        <v>10</v>
      </c>
      <c r="BO22" s="87"/>
      <c r="BP22" s="88">
        <v>76</v>
      </c>
      <c r="BQ22" s="83"/>
      <c r="BR22" s="93"/>
      <c r="BS22" s="88"/>
      <c r="BT22" s="88"/>
      <c r="BU22" s="94">
        <v>0</v>
      </c>
      <c r="BV22" s="79">
        <v>0.7326388888888888</v>
      </c>
      <c r="BW22" s="80">
        <v>0.7575</v>
      </c>
      <c r="BX22" s="75" t="s">
        <v>125</v>
      </c>
      <c r="BY22" s="81">
        <v>0</v>
      </c>
      <c r="BZ22" s="104">
        <v>0.7575</v>
      </c>
      <c r="CA22" s="104">
        <v>0.7642245370370371</v>
      </c>
      <c r="CB22" s="83" t="s">
        <v>47</v>
      </c>
      <c r="CC22" s="83">
        <v>0</v>
      </c>
      <c r="CD22" s="84">
        <v>0.006724537037037126</v>
      </c>
      <c r="CE22" s="85">
        <v>8.933825901280557E-17</v>
      </c>
      <c r="CF22" s="86">
        <v>0</v>
      </c>
      <c r="CG22" s="87" t="s">
        <v>125</v>
      </c>
      <c r="CH22" s="88">
        <v>0</v>
      </c>
      <c r="CI22" s="95"/>
      <c r="CJ22" s="94"/>
      <c r="CK22" s="94"/>
      <c r="CL22" s="79">
        <v>0.8229166666666667</v>
      </c>
      <c r="CM22" s="79">
        <v>0.7937500000000001</v>
      </c>
      <c r="CN22" s="90">
        <v>0.7972222222222222</v>
      </c>
      <c r="CO22" s="75" t="s">
        <v>125</v>
      </c>
      <c r="CP22" s="81">
        <v>0</v>
      </c>
      <c r="CQ22" s="99"/>
      <c r="CR22" s="99"/>
      <c r="CS22" s="100">
        <v>117</v>
      </c>
      <c r="CT22" s="101">
        <v>0</v>
      </c>
      <c r="CU22" s="100">
        <v>0</v>
      </c>
      <c r="CV22" s="100">
        <v>0</v>
      </c>
      <c r="CW22" s="101">
        <v>0</v>
      </c>
      <c r="CX22" s="102">
        <v>117</v>
      </c>
      <c r="CY22" s="10"/>
      <c r="CZ22" s="10"/>
      <c r="DA22" s="106"/>
    </row>
    <row r="23" spans="1:105" ht="30" customHeight="1">
      <c r="A23" s="71">
        <v>17</v>
      </c>
      <c r="B23" s="72" t="s">
        <v>128</v>
      </c>
      <c r="C23" s="73">
        <v>16</v>
      </c>
      <c r="D23" s="74" t="s">
        <v>117</v>
      </c>
      <c r="E23" s="76">
        <v>0.365277777777778</v>
      </c>
      <c r="F23" s="77">
        <v>0.3652777777777778</v>
      </c>
      <c r="G23" s="75" t="s">
        <v>125</v>
      </c>
      <c r="H23" s="78">
        <v>0</v>
      </c>
      <c r="I23" s="79">
        <v>0.43680555555555556</v>
      </c>
      <c r="J23" s="80">
        <v>0.45694444444444443</v>
      </c>
      <c r="K23" s="75" t="s">
        <v>125</v>
      </c>
      <c r="L23" s="81">
        <v>0</v>
      </c>
      <c r="M23" s="79">
        <v>0.4555555555555556</v>
      </c>
      <c r="N23" s="79">
        <v>0.4831597222222222</v>
      </c>
      <c r="O23" s="75" t="s">
        <v>125</v>
      </c>
      <c r="P23" s="81">
        <v>0</v>
      </c>
      <c r="Q23" s="104">
        <v>0.4831597222222222</v>
      </c>
      <c r="R23" s="104">
        <v>0.4859490740740741</v>
      </c>
      <c r="S23" s="83" t="s">
        <v>47</v>
      </c>
      <c r="T23" s="83">
        <v>1.1574074074074073E-05</v>
      </c>
      <c r="U23" s="84">
        <v>0.002800925925925992</v>
      </c>
      <c r="V23" s="85">
        <v>0.0004745370370371031</v>
      </c>
      <c r="W23" s="86">
        <v>41</v>
      </c>
      <c r="X23" s="87" t="s">
        <v>47</v>
      </c>
      <c r="Y23" s="88">
        <v>41</v>
      </c>
      <c r="Z23" s="79">
        <v>0.5319444444444444</v>
      </c>
      <c r="AA23" s="79">
        <v>0.5319444444444444</v>
      </c>
      <c r="AB23" s="75" t="s">
        <v>124</v>
      </c>
      <c r="AC23" s="81">
        <v>0</v>
      </c>
      <c r="AD23" s="91">
        <v>0.59375</v>
      </c>
      <c r="AE23" s="92">
        <v>0.6024074074074074</v>
      </c>
      <c r="AF23" s="75" t="s">
        <v>125</v>
      </c>
      <c r="AG23" s="81">
        <v>0</v>
      </c>
      <c r="AH23" s="104">
        <v>0.6024074074074074</v>
      </c>
      <c r="AI23" s="104">
        <v>0.6242708333333333</v>
      </c>
      <c r="AJ23" s="83" t="s">
        <v>47</v>
      </c>
      <c r="AK23" s="83">
        <v>0</v>
      </c>
      <c r="AL23" s="105">
        <v>0.02186342592592594</v>
      </c>
      <c r="AM23" s="85">
        <v>0.002094907407407424</v>
      </c>
      <c r="AN23" s="86">
        <v>181</v>
      </c>
      <c r="AO23" s="87" t="s">
        <v>47</v>
      </c>
      <c r="AP23" s="88">
        <v>181</v>
      </c>
      <c r="AQ23" s="129"/>
      <c r="AR23" s="129"/>
      <c r="AS23" s="129"/>
      <c r="AT23" s="130"/>
      <c r="AU23" s="131"/>
      <c r="AV23" s="132"/>
      <c r="AW23" s="133"/>
      <c r="AX23" s="134"/>
      <c r="AY23" s="129"/>
      <c r="AZ23" s="129"/>
      <c r="BA23" s="129"/>
      <c r="BB23" s="130"/>
      <c r="BC23" s="131"/>
      <c r="BD23" s="132"/>
      <c r="BE23" s="133"/>
      <c r="BF23" s="134"/>
      <c r="BG23" s="129"/>
      <c r="BH23" s="129"/>
      <c r="BI23" s="129"/>
      <c r="BJ23" s="130"/>
      <c r="BK23" s="131"/>
      <c r="BL23" s="132"/>
      <c r="BM23" s="133"/>
      <c r="BN23" s="134"/>
      <c r="BO23" s="133"/>
      <c r="BP23" s="134"/>
      <c r="BQ23" s="129"/>
      <c r="BR23" s="135"/>
      <c r="BS23" s="134"/>
      <c r="BT23" s="134"/>
      <c r="BU23" s="136"/>
      <c r="BV23" s="137"/>
      <c r="BW23" s="138"/>
      <c r="BX23" s="139"/>
      <c r="BY23" s="140"/>
      <c r="BZ23" s="129"/>
      <c r="CA23" s="129"/>
      <c r="CB23" s="129"/>
      <c r="CC23" s="129"/>
      <c r="CD23" s="141"/>
      <c r="CE23" s="131"/>
      <c r="CF23" s="132"/>
      <c r="CG23" s="133"/>
      <c r="CH23" s="134"/>
      <c r="CI23" s="142"/>
      <c r="CJ23" s="136"/>
      <c r="CK23" s="136"/>
      <c r="CL23" s="137"/>
      <c r="CM23" s="137"/>
      <c r="CN23" s="143"/>
      <c r="CO23" s="139"/>
      <c r="CP23" s="140"/>
      <c r="CQ23" s="144"/>
      <c r="CR23" s="144"/>
      <c r="CS23" s="145"/>
      <c r="CT23" s="146"/>
      <c r="CU23" s="145"/>
      <c r="CV23" s="145"/>
      <c r="CW23" s="146"/>
      <c r="CX23" s="147" t="s">
        <v>49</v>
      </c>
      <c r="CY23" s="10"/>
      <c r="CZ23" s="10"/>
      <c r="DA23" s="106"/>
    </row>
    <row r="24" spans="1:105" ht="30" customHeight="1">
      <c r="A24" s="71">
        <v>18</v>
      </c>
      <c r="B24" s="72" t="s">
        <v>127</v>
      </c>
      <c r="C24" s="73">
        <v>17</v>
      </c>
      <c r="D24" s="74" t="s">
        <v>101</v>
      </c>
      <c r="E24" s="76">
        <v>0.365972222222222</v>
      </c>
      <c r="F24" s="77">
        <v>0.3659722222222222</v>
      </c>
      <c r="G24" s="75" t="s">
        <v>125</v>
      </c>
      <c r="H24" s="78">
        <v>0</v>
      </c>
      <c r="I24" s="79">
        <v>0.4375</v>
      </c>
      <c r="J24" s="80">
        <v>0.4479166666666667</v>
      </c>
      <c r="K24" s="75" t="s">
        <v>125</v>
      </c>
      <c r="L24" s="81">
        <v>0</v>
      </c>
      <c r="M24" s="79">
        <v>0.45624999999999993</v>
      </c>
      <c r="N24" s="79">
        <v>0.47173611111111113</v>
      </c>
      <c r="O24" s="75" t="s">
        <v>125</v>
      </c>
      <c r="P24" s="81">
        <v>0</v>
      </c>
      <c r="Q24" s="104">
        <v>0.47173611111111113</v>
      </c>
      <c r="R24" s="104">
        <v>0.4742592592592592</v>
      </c>
      <c r="S24" s="83" t="s">
        <v>47</v>
      </c>
      <c r="T24" s="83">
        <v>1.1574074074074073E-05</v>
      </c>
      <c r="U24" s="84">
        <v>0.002534722222222154</v>
      </c>
      <c r="V24" s="85">
        <v>0.00020833333333326529</v>
      </c>
      <c r="W24" s="86">
        <v>18</v>
      </c>
      <c r="X24" s="87" t="s">
        <v>47</v>
      </c>
      <c r="Y24" s="88">
        <v>18</v>
      </c>
      <c r="Z24" s="79">
        <v>0.5326388888888889</v>
      </c>
      <c r="AA24" s="79">
        <v>0.5326388888888889</v>
      </c>
      <c r="AB24" s="75" t="s">
        <v>124</v>
      </c>
      <c r="AC24" s="81">
        <v>0</v>
      </c>
      <c r="AD24" s="91">
        <v>0.5944444444444444</v>
      </c>
      <c r="AE24" s="92">
        <v>0.6024537037037038</v>
      </c>
      <c r="AF24" s="75" t="s">
        <v>125</v>
      </c>
      <c r="AG24" s="81">
        <v>0</v>
      </c>
      <c r="AH24" s="104">
        <v>0.6024537037037038</v>
      </c>
      <c r="AI24" s="104">
        <v>0.6234606481481482</v>
      </c>
      <c r="AJ24" s="83" t="s">
        <v>47</v>
      </c>
      <c r="AK24" s="83">
        <v>0</v>
      </c>
      <c r="AL24" s="105">
        <v>0.021006944444444398</v>
      </c>
      <c r="AM24" s="85">
        <v>0.0012384259259258824</v>
      </c>
      <c r="AN24" s="86">
        <v>107</v>
      </c>
      <c r="AO24" s="87" t="s">
        <v>47</v>
      </c>
      <c r="AP24" s="88">
        <v>107</v>
      </c>
      <c r="AQ24" s="104">
        <v>0.655636574074074</v>
      </c>
      <c r="AR24" s="83" t="s">
        <v>47</v>
      </c>
      <c r="AS24" s="83">
        <v>0</v>
      </c>
      <c r="AT24" s="105">
        <v>0.032175925925925886</v>
      </c>
      <c r="AU24" s="85">
        <v>0.001828703703703742</v>
      </c>
      <c r="AV24" s="86">
        <v>158</v>
      </c>
      <c r="AW24" s="87" t="s">
        <v>125</v>
      </c>
      <c r="AX24" s="107">
        <v>0</v>
      </c>
      <c r="AY24" s="104">
        <v>0.6703935185185186</v>
      </c>
      <c r="AZ24" s="83" t="s">
        <v>47</v>
      </c>
      <c r="BA24" s="83">
        <v>0</v>
      </c>
      <c r="BB24" s="105">
        <v>0.01475694444444453</v>
      </c>
      <c r="BC24" s="85">
        <v>6.944444444453163E-05</v>
      </c>
      <c r="BD24" s="86">
        <v>6</v>
      </c>
      <c r="BE24" s="87" t="s">
        <v>47</v>
      </c>
      <c r="BF24" s="88">
        <v>6</v>
      </c>
      <c r="BG24" s="104">
        <v>0.6797453703703704</v>
      </c>
      <c r="BH24" s="83" t="s">
        <v>47</v>
      </c>
      <c r="BI24" s="83">
        <v>0</v>
      </c>
      <c r="BJ24" s="105">
        <v>0.009351851851851833</v>
      </c>
      <c r="BK24" s="85">
        <v>0.00010416666666664826</v>
      </c>
      <c r="BL24" s="86">
        <v>9</v>
      </c>
      <c r="BM24" s="87" t="s">
        <v>47</v>
      </c>
      <c r="BN24" s="88">
        <v>9</v>
      </c>
      <c r="BO24" s="87"/>
      <c r="BP24" s="88">
        <v>122</v>
      </c>
      <c r="BQ24" s="83"/>
      <c r="BR24" s="93"/>
      <c r="BS24" s="88"/>
      <c r="BT24" s="88"/>
      <c r="BU24" s="94">
        <v>0</v>
      </c>
      <c r="BV24" s="79">
        <v>0.7340277777777777</v>
      </c>
      <c r="BW24" s="80">
        <v>0.7622337962962963</v>
      </c>
      <c r="BX24" s="75" t="s">
        <v>125</v>
      </c>
      <c r="BY24" s="81">
        <v>0</v>
      </c>
      <c r="BZ24" s="104">
        <v>0.7622337962962963</v>
      </c>
      <c r="CA24" s="104">
        <v>0.7698263888888889</v>
      </c>
      <c r="CB24" s="83" t="s">
        <v>47</v>
      </c>
      <c r="CC24" s="83">
        <v>0</v>
      </c>
      <c r="CD24" s="84">
        <v>0.007592592592592595</v>
      </c>
      <c r="CE24" s="85">
        <v>0.0008680555555555585</v>
      </c>
      <c r="CF24" s="86">
        <v>75</v>
      </c>
      <c r="CG24" s="87" t="s">
        <v>47</v>
      </c>
      <c r="CH24" s="88">
        <v>75</v>
      </c>
      <c r="CI24" s="95"/>
      <c r="CJ24" s="94"/>
      <c r="CK24" s="94"/>
      <c r="CL24" s="79">
        <v>0.8243055555555556</v>
      </c>
      <c r="CM24" s="79">
        <v>0.795138888888889</v>
      </c>
      <c r="CN24" s="90">
        <v>0.7993055555555556</v>
      </c>
      <c r="CO24" s="75" t="s">
        <v>125</v>
      </c>
      <c r="CP24" s="81">
        <v>0</v>
      </c>
      <c r="CQ24" s="99"/>
      <c r="CR24" s="99"/>
      <c r="CS24" s="100">
        <v>215</v>
      </c>
      <c r="CT24" s="101">
        <v>0</v>
      </c>
      <c r="CU24" s="100">
        <v>0</v>
      </c>
      <c r="CV24" s="100">
        <v>0</v>
      </c>
      <c r="CW24" s="101">
        <v>0</v>
      </c>
      <c r="CX24" s="102">
        <v>215</v>
      </c>
      <c r="CY24" s="10"/>
      <c r="CZ24" s="10"/>
      <c r="DA24" s="106"/>
    </row>
    <row r="25" spans="1:105" ht="30" customHeight="1">
      <c r="A25" s="71">
        <v>19</v>
      </c>
      <c r="B25" s="72" t="s">
        <v>127</v>
      </c>
      <c r="C25" s="73">
        <v>18</v>
      </c>
      <c r="D25" s="74" t="s">
        <v>102</v>
      </c>
      <c r="E25" s="76">
        <v>0.366666666666667</v>
      </c>
      <c r="F25" s="77">
        <v>0.3666666666666667</v>
      </c>
      <c r="G25" s="75" t="s">
        <v>125</v>
      </c>
      <c r="H25" s="78">
        <v>0</v>
      </c>
      <c r="I25" s="79">
        <v>0.43819444444444444</v>
      </c>
      <c r="J25" s="80">
        <v>0.44930555555555557</v>
      </c>
      <c r="K25" s="75" t="s">
        <v>125</v>
      </c>
      <c r="L25" s="81">
        <v>0</v>
      </c>
      <c r="M25" s="79">
        <v>0.4569444444444445</v>
      </c>
      <c r="N25" s="79">
        <v>0.47399305555555554</v>
      </c>
      <c r="O25" s="75" t="s">
        <v>125</v>
      </c>
      <c r="P25" s="81">
        <v>0</v>
      </c>
      <c r="Q25" s="104">
        <v>0.47399305555555554</v>
      </c>
      <c r="R25" s="104">
        <v>0.47662037037037036</v>
      </c>
      <c r="S25" s="83" t="s">
        <v>47</v>
      </c>
      <c r="T25" s="83">
        <v>1.1574074074074073E-05</v>
      </c>
      <c r="U25" s="84">
        <v>0.0026388888888888924</v>
      </c>
      <c r="V25" s="85">
        <v>0.00031250000000000375</v>
      </c>
      <c r="W25" s="86">
        <v>27</v>
      </c>
      <c r="X25" s="87" t="s">
        <v>47</v>
      </c>
      <c r="Y25" s="88">
        <v>27</v>
      </c>
      <c r="Z25" s="79">
        <v>0.5333333333333333</v>
      </c>
      <c r="AA25" s="79">
        <v>0.5333333333333333</v>
      </c>
      <c r="AB25" s="75" t="s">
        <v>124</v>
      </c>
      <c r="AC25" s="81">
        <v>0</v>
      </c>
      <c r="AD25" s="91">
        <v>0.5951388888888889</v>
      </c>
      <c r="AE25" s="92">
        <v>0.6023263888888889</v>
      </c>
      <c r="AF25" s="75" t="s">
        <v>125</v>
      </c>
      <c r="AG25" s="81">
        <v>0</v>
      </c>
      <c r="AH25" s="104">
        <v>0.6023263888888889</v>
      </c>
      <c r="AI25" s="104">
        <v>0.6248148148148148</v>
      </c>
      <c r="AJ25" s="83" t="s">
        <v>47</v>
      </c>
      <c r="AK25" s="83">
        <v>0</v>
      </c>
      <c r="AL25" s="105">
        <v>0.022488425925925926</v>
      </c>
      <c r="AM25" s="85">
        <v>0.0027199074074074105</v>
      </c>
      <c r="AN25" s="86">
        <v>235</v>
      </c>
      <c r="AO25" s="87" t="s">
        <v>47</v>
      </c>
      <c r="AP25" s="88">
        <v>235</v>
      </c>
      <c r="AQ25" s="104">
        <v>0.658900462962963</v>
      </c>
      <c r="AR25" s="83" t="s">
        <v>47</v>
      </c>
      <c r="AS25" s="83">
        <v>0</v>
      </c>
      <c r="AT25" s="105">
        <v>0.034085648148148184</v>
      </c>
      <c r="AU25" s="85">
        <v>8.101851851855663E-05</v>
      </c>
      <c r="AV25" s="86">
        <v>7</v>
      </c>
      <c r="AW25" s="87" t="s">
        <v>125</v>
      </c>
      <c r="AX25" s="107">
        <v>0</v>
      </c>
      <c r="AY25" s="104">
        <v>0.6734953703703703</v>
      </c>
      <c r="AZ25" s="83" t="s">
        <v>47</v>
      </c>
      <c r="BA25" s="83">
        <v>0</v>
      </c>
      <c r="BB25" s="105">
        <v>0.01459490740740732</v>
      </c>
      <c r="BC25" s="85">
        <v>9.259259259267877E-05</v>
      </c>
      <c r="BD25" s="86">
        <v>8</v>
      </c>
      <c r="BE25" s="87" t="s">
        <v>124</v>
      </c>
      <c r="BF25" s="88">
        <v>8</v>
      </c>
      <c r="BG25" s="104">
        <v>0.6829861111111111</v>
      </c>
      <c r="BH25" s="83" t="s">
        <v>47</v>
      </c>
      <c r="BI25" s="83">
        <v>0</v>
      </c>
      <c r="BJ25" s="105">
        <v>0.009490740740740744</v>
      </c>
      <c r="BK25" s="85">
        <v>0.00024305555555555886</v>
      </c>
      <c r="BL25" s="86">
        <v>21</v>
      </c>
      <c r="BM25" s="87" t="s">
        <v>47</v>
      </c>
      <c r="BN25" s="88">
        <v>21</v>
      </c>
      <c r="BO25" s="87"/>
      <c r="BP25" s="88">
        <v>264</v>
      </c>
      <c r="BQ25" s="83"/>
      <c r="BR25" s="93"/>
      <c r="BS25" s="88"/>
      <c r="BT25" s="88"/>
      <c r="BU25" s="94">
        <v>0</v>
      </c>
      <c r="BV25" s="79">
        <v>0.7347222222222223</v>
      </c>
      <c r="BW25" s="80">
        <v>0.7618171296296296</v>
      </c>
      <c r="BX25" s="75" t="s">
        <v>125</v>
      </c>
      <c r="BY25" s="81">
        <v>0</v>
      </c>
      <c r="BZ25" s="104">
        <v>0.7618171296296296</v>
      </c>
      <c r="CA25" s="104">
        <v>0.768587962962963</v>
      </c>
      <c r="CB25" s="83" t="s">
        <v>47</v>
      </c>
      <c r="CC25" s="83">
        <v>0</v>
      </c>
      <c r="CD25" s="84">
        <v>0.0067708333333333925</v>
      </c>
      <c r="CE25" s="85">
        <v>4.6296296296355864E-05</v>
      </c>
      <c r="CF25" s="86">
        <v>4</v>
      </c>
      <c r="CG25" s="87" t="s">
        <v>47</v>
      </c>
      <c r="CH25" s="88">
        <v>4</v>
      </c>
      <c r="CI25" s="95"/>
      <c r="CJ25" s="94"/>
      <c r="CK25" s="94"/>
      <c r="CL25" s="79">
        <v>0.825</v>
      </c>
      <c r="CM25" s="79">
        <v>0.7958333333333333</v>
      </c>
      <c r="CN25" s="90">
        <v>0.7958333333333334</v>
      </c>
      <c r="CO25" s="75" t="s">
        <v>125</v>
      </c>
      <c r="CP25" s="81">
        <v>0</v>
      </c>
      <c r="CQ25" s="99"/>
      <c r="CR25" s="99"/>
      <c r="CS25" s="100">
        <v>295</v>
      </c>
      <c r="CT25" s="101">
        <v>0</v>
      </c>
      <c r="CU25" s="100">
        <v>0</v>
      </c>
      <c r="CV25" s="100">
        <v>0</v>
      </c>
      <c r="CW25" s="101">
        <v>0</v>
      </c>
      <c r="CX25" s="102">
        <v>295</v>
      </c>
      <c r="CY25" s="10"/>
      <c r="CZ25" s="10"/>
      <c r="DA25" s="106"/>
    </row>
    <row r="26" spans="1:105" ht="30" customHeight="1">
      <c r="A26" s="71">
        <v>20</v>
      </c>
      <c r="B26" s="72" t="s">
        <v>127</v>
      </c>
      <c r="C26" s="73">
        <v>19</v>
      </c>
      <c r="D26" s="74" t="s">
        <v>103</v>
      </c>
      <c r="E26" s="76">
        <v>0.367361111111111</v>
      </c>
      <c r="F26" s="77">
        <v>0.3673611111111111</v>
      </c>
      <c r="G26" s="75" t="s">
        <v>125</v>
      </c>
      <c r="H26" s="78">
        <v>0</v>
      </c>
      <c r="I26" s="79">
        <v>0.4388888888888889</v>
      </c>
      <c r="J26" s="80">
        <v>0.4548611111111111</v>
      </c>
      <c r="K26" s="75" t="s">
        <v>47</v>
      </c>
      <c r="L26" s="108">
        <v>1800</v>
      </c>
      <c r="M26" s="79">
        <v>0.4576388888888888</v>
      </c>
      <c r="N26" s="79">
        <v>0.48098379629629634</v>
      </c>
      <c r="O26" s="75" t="s">
        <v>125</v>
      </c>
      <c r="P26" s="81">
        <v>0</v>
      </c>
      <c r="Q26" s="104">
        <v>0.48098379629629634</v>
      </c>
      <c r="R26" s="104">
        <v>0.48413194444444446</v>
      </c>
      <c r="S26" s="83" t="s">
        <v>47</v>
      </c>
      <c r="T26" s="83">
        <v>1.1574074074074073E-05</v>
      </c>
      <c r="U26" s="84">
        <v>0.003159722222222196</v>
      </c>
      <c r="V26" s="85">
        <v>0.0008333333333333075</v>
      </c>
      <c r="W26" s="86">
        <v>72</v>
      </c>
      <c r="X26" s="87" t="s">
        <v>47</v>
      </c>
      <c r="Y26" s="88">
        <v>72</v>
      </c>
      <c r="Z26" s="79">
        <v>0.5340277777777778</v>
      </c>
      <c r="AA26" s="79">
        <v>0.5340277777777778</v>
      </c>
      <c r="AB26" s="75" t="s">
        <v>124</v>
      </c>
      <c r="AC26" s="81">
        <v>0</v>
      </c>
      <c r="AD26" s="91">
        <v>0.5958333333333333</v>
      </c>
      <c r="AE26" s="92">
        <v>0.6075694444444445</v>
      </c>
      <c r="AF26" s="75" t="s">
        <v>125</v>
      </c>
      <c r="AG26" s="81">
        <v>0</v>
      </c>
      <c r="AH26" s="104">
        <v>0.6075694444444445</v>
      </c>
      <c r="AI26" s="104">
        <v>0.6279513888888889</v>
      </c>
      <c r="AJ26" s="83" t="s">
        <v>47</v>
      </c>
      <c r="AK26" s="83">
        <v>0</v>
      </c>
      <c r="AL26" s="105">
        <v>0.02038194444444441</v>
      </c>
      <c r="AM26" s="85">
        <v>0.0006134259259258958</v>
      </c>
      <c r="AN26" s="86">
        <v>53</v>
      </c>
      <c r="AO26" s="87" t="s">
        <v>47</v>
      </c>
      <c r="AP26" s="88">
        <v>53</v>
      </c>
      <c r="AQ26" s="104">
        <v>0.6625231481481482</v>
      </c>
      <c r="AR26" s="83" t="s">
        <v>47</v>
      </c>
      <c r="AS26" s="83">
        <v>0</v>
      </c>
      <c r="AT26" s="105">
        <v>0.03457175925925926</v>
      </c>
      <c r="AU26" s="85">
        <v>0.0005671296296296327</v>
      </c>
      <c r="AV26" s="86">
        <v>49</v>
      </c>
      <c r="AW26" s="87" t="s">
        <v>125</v>
      </c>
      <c r="AX26" s="107">
        <v>0</v>
      </c>
      <c r="AY26" s="104">
        <v>0.6783680555555556</v>
      </c>
      <c r="AZ26" s="83" t="s">
        <v>47</v>
      </c>
      <c r="BA26" s="83">
        <v>0</v>
      </c>
      <c r="BB26" s="105">
        <v>0.015844907407407405</v>
      </c>
      <c r="BC26" s="85">
        <v>0.0011574074074074056</v>
      </c>
      <c r="BD26" s="86">
        <v>100</v>
      </c>
      <c r="BE26" s="87" t="s">
        <v>47</v>
      </c>
      <c r="BF26" s="88">
        <v>100</v>
      </c>
      <c r="BG26" s="104">
        <v>0.6877199074074074</v>
      </c>
      <c r="BH26" s="83" t="s">
        <v>47</v>
      </c>
      <c r="BI26" s="83">
        <v>0</v>
      </c>
      <c r="BJ26" s="105">
        <v>0.009351851851851833</v>
      </c>
      <c r="BK26" s="85">
        <v>0.00010416666666664826</v>
      </c>
      <c r="BL26" s="86">
        <v>9</v>
      </c>
      <c r="BM26" s="87" t="s">
        <v>47</v>
      </c>
      <c r="BN26" s="88">
        <v>9</v>
      </c>
      <c r="BO26" s="87"/>
      <c r="BP26" s="88">
        <v>162</v>
      </c>
      <c r="BQ26" s="83"/>
      <c r="BR26" s="93"/>
      <c r="BS26" s="88"/>
      <c r="BT26" s="88"/>
      <c r="BU26" s="94">
        <v>0</v>
      </c>
      <c r="BV26" s="79">
        <v>0.7354166666666666</v>
      </c>
      <c r="BW26" s="80">
        <v>0.7676736111111112</v>
      </c>
      <c r="BX26" s="75" t="s">
        <v>125</v>
      </c>
      <c r="BY26" s="81">
        <v>0</v>
      </c>
      <c r="BZ26" s="104">
        <v>0.7676736111111112</v>
      </c>
      <c r="CA26" s="104">
        <v>0.7747222222222222</v>
      </c>
      <c r="CB26" s="83" t="s">
        <v>47</v>
      </c>
      <c r="CC26" s="83">
        <v>0</v>
      </c>
      <c r="CD26" s="84">
        <v>0.007048611111110992</v>
      </c>
      <c r="CE26" s="85">
        <v>0.000324074074073955</v>
      </c>
      <c r="CF26" s="86">
        <v>28</v>
      </c>
      <c r="CG26" s="87" t="s">
        <v>47</v>
      </c>
      <c r="CH26" s="88">
        <v>28</v>
      </c>
      <c r="CI26" s="95"/>
      <c r="CJ26" s="94"/>
      <c r="CK26" s="94"/>
      <c r="CL26" s="79">
        <v>0.8256944444444445</v>
      </c>
      <c r="CM26" s="79">
        <v>0.7965277777777778</v>
      </c>
      <c r="CN26" s="90">
        <v>0.8180555555555555</v>
      </c>
      <c r="CO26" s="75" t="s">
        <v>125</v>
      </c>
      <c r="CP26" s="81">
        <v>0</v>
      </c>
      <c r="CQ26" s="99"/>
      <c r="CR26" s="99"/>
      <c r="CS26" s="100">
        <v>262</v>
      </c>
      <c r="CT26" s="101">
        <v>0</v>
      </c>
      <c r="CU26" s="100">
        <v>0</v>
      </c>
      <c r="CV26" s="100">
        <v>0</v>
      </c>
      <c r="CW26" s="101">
        <v>1800</v>
      </c>
      <c r="CX26" s="102">
        <v>2062</v>
      </c>
      <c r="CY26" s="10"/>
      <c r="CZ26" s="10"/>
      <c r="DA26" s="106"/>
    </row>
    <row r="27" spans="1:105" ht="30" customHeight="1">
      <c r="A27" s="71">
        <v>21</v>
      </c>
      <c r="B27" s="72" t="s">
        <v>128</v>
      </c>
      <c r="C27" s="73">
        <v>20</v>
      </c>
      <c r="D27" s="74" t="s">
        <v>118</v>
      </c>
      <c r="E27" s="76">
        <v>0.368055555555556</v>
      </c>
      <c r="F27" s="77">
        <v>0.3680555555555556</v>
      </c>
      <c r="G27" s="75" t="s">
        <v>125</v>
      </c>
      <c r="H27" s="78">
        <v>0</v>
      </c>
      <c r="I27" s="79">
        <v>0.4395833333333333</v>
      </c>
      <c r="J27" s="80">
        <v>0.4534722222222222</v>
      </c>
      <c r="K27" s="75" t="s">
        <v>125</v>
      </c>
      <c r="L27" s="81">
        <v>0</v>
      </c>
      <c r="M27" s="79">
        <v>0.45833333333333337</v>
      </c>
      <c r="N27" s="79">
        <v>0.4780902777777778</v>
      </c>
      <c r="O27" s="75" t="s">
        <v>125</v>
      </c>
      <c r="P27" s="81">
        <v>0</v>
      </c>
      <c r="Q27" s="104">
        <v>0.4780902777777778</v>
      </c>
      <c r="R27" s="104">
        <v>0.48084490740740743</v>
      </c>
      <c r="S27" s="83" t="s">
        <v>47</v>
      </c>
      <c r="T27" s="83">
        <v>1.1574074074074073E-05</v>
      </c>
      <c r="U27" s="84">
        <v>0.0027662037037037087</v>
      </c>
      <c r="V27" s="85">
        <v>0.00043981481481481996</v>
      </c>
      <c r="W27" s="86">
        <v>38</v>
      </c>
      <c r="X27" s="87" t="s">
        <v>47</v>
      </c>
      <c r="Y27" s="88">
        <v>38</v>
      </c>
      <c r="Z27" s="79">
        <v>0.5347222222222222</v>
      </c>
      <c r="AA27" s="79">
        <v>0.5347222222222222</v>
      </c>
      <c r="AB27" s="75" t="s">
        <v>124</v>
      </c>
      <c r="AC27" s="81">
        <v>0</v>
      </c>
      <c r="AD27" s="91">
        <v>0.5965277777777778</v>
      </c>
      <c r="AE27" s="92">
        <v>0.6065393518518518</v>
      </c>
      <c r="AF27" s="75" t="s">
        <v>125</v>
      </c>
      <c r="AG27" s="81">
        <v>0</v>
      </c>
      <c r="AH27" s="104">
        <v>0.6065393518518518</v>
      </c>
      <c r="AI27" s="104">
        <v>0.6263078703703704</v>
      </c>
      <c r="AJ27" s="83" t="s">
        <v>47</v>
      </c>
      <c r="AK27" s="83">
        <v>0</v>
      </c>
      <c r="AL27" s="105">
        <v>0.019768518518518574</v>
      </c>
      <c r="AM27" s="85">
        <v>5.898059818321144E-17</v>
      </c>
      <c r="AN27" s="86">
        <v>0</v>
      </c>
      <c r="AO27" s="87" t="s">
        <v>125</v>
      </c>
      <c r="AP27" s="88">
        <v>0</v>
      </c>
      <c r="AQ27" s="104">
        <v>0.659224537037037</v>
      </c>
      <c r="AR27" s="83" t="s">
        <v>47</v>
      </c>
      <c r="AS27" s="83">
        <v>0</v>
      </c>
      <c r="AT27" s="105">
        <v>0.032916666666666594</v>
      </c>
      <c r="AU27" s="85">
        <v>0.0010879629629630336</v>
      </c>
      <c r="AV27" s="86">
        <v>94</v>
      </c>
      <c r="AW27" s="87" t="s">
        <v>124</v>
      </c>
      <c r="AX27" s="88">
        <v>94</v>
      </c>
      <c r="AY27" s="104">
        <v>0.6745833333333334</v>
      </c>
      <c r="AZ27" s="83" t="s">
        <v>47</v>
      </c>
      <c r="BA27" s="83">
        <v>0</v>
      </c>
      <c r="BB27" s="105">
        <v>0.01535879629629644</v>
      </c>
      <c r="BC27" s="85">
        <v>0.0006712962962964406</v>
      </c>
      <c r="BD27" s="86">
        <v>58</v>
      </c>
      <c r="BE27" s="87" t="s">
        <v>47</v>
      </c>
      <c r="BF27" s="88">
        <v>58</v>
      </c>
      <c r="BG27" s="104">
        <v>0.6841435185185185</v>
      </c>
      <c r="BH27" s="83" t="s">
        <v>47</v>
      </c>
      <c r="BI27" s="83">
        <v>0</v>
      </c>
      <c r="BJ27" s="105">
        <v>0.009560185185185088</v>
      </c>
      <c r="BK27" s="85">
        <v>0.00031249999999990313</v>
      </c>
      <c r="BL27" s="86">
        <v>27</v>
      </c>
      <c r="BM27" s="87" t="s">
        <v>47</v>
      </c>
      <c r="BN27" s="88">
        <v>27</v>
      </c>
      <c r="BO27" s="87"/>
      <c r="BP27" s="88">
        <v>179</v>
      </c>
      <c r="BQ27" s="83">
        <v>0.6038078703703703</v>
      </c>
      <c r="BR27" s="93" t="s">
        <v>50</v>
      </c>
      <c r="BS27" s="88">
        <v>180</v>
      </c>
      <c r="BT27" s="88"/>
      <c r="BU27" s="94">
        <v>180</v>
      </c>
      <c r="BV27" s="79">
        <v>0.7361111111111112</v>
      </c>
      <c r="BW27" s="80">
        <v>0.766087962962963</v>
      </c>
      <c r="BX27" s="75" t="s">
        <v>125</v>
      </c>
      <c r="BY27" s="81">
        <v>0</v>
      </c>
      <c r="BZ27" s="104">
        <v>0.766087962962963</v>
      </c>
      <c r="CA27" s="104">
        <v>0.7727314814814815</v>
      </c>
      <c r="CB27" s="83" t="s">
        <v>47</v>
      </c>
      <c r="CC27" s="83">
        <v>0</v>
      </c>
      <c r="CD27" s="84">
        <v>0.006643518518518521</v>
      </c>
      <c r="CE27" s="85">
        <v>8.101851851851586E-05</v>
      </c>
      <c r="CF27" s="86">
        <v>7</v>
      </c>
      <c r="CG27" s="87" t="s">
        <v>124</v>
      </c>
      <c r="CH27" s="88">
        <v>7</v>
      </c>
      <c r="CI27" s="95"/>
      <c r="CJ27" s="94"/>
      <c r="CK27" s="94"/>
      <c r="CL27" s="79">
        <v>0.8263888888888888</v>
      </c>
      <c r="CM27" s="79">
        <v>0.7972222222222222</v>
      </c>
      <c r="CN27" s="90">
        <v>0.7958333333333334</v>
      </c>
      <c r="CO27" s="75" t="s">
        <v>124</v>
      </c>
      <c r="CP27" s="81">
        <v>120</v>
      </c>
      <c r="CQ27" s="99"/>
      <c r="CR27" s="99"/>
      <c r="CS27" s="100">
        <v>404</v>
      </c>
      <c r="CT27" s="101">
        <v>0</v>
      </c>
      <c r="CU27" s="100">
        <v>120</v>
      </c>
      <c r="CV27" s="100">
        <v>0</v>
      </c>
      <c r="CW27" s="101">
        <v>0</v>
      </c>
      <c r="CX27" s="102">
        <v>524</v>
      </c>
      <c r="CY27" s="10"/>
      <c r="CZ27" s="10"/>
      <c r="DA27" s="106"/>
    </row>
    <row r="28" spans="1:105" ht="30" customHeight="1">
      <c r="A28" s="71">
        <v>22</v>
      </c>
      <c r="B28" s="72" t="s">
        <v>128</v>
      </c>
      <c r="C28" s="73">
        <v>21</v>
      </c>
      <c r="D28" s="74" t="s">
        <v>119</v>
      </c>
      <c r="E28" s="76">
        <v>0.36875</v>
      </c>
      <c r="F28" s="77">
        <v>0.36874999999999997</v>
      </c>
      <c r="G28" s="75" t="s">
        <v>125</v>
      </c>
      <c r="H28" s="78">
        <v>0</v>
      </c>
      <c r="I28" s="79">
        <v>0.44027777777777777</v>
      </c>
      <c r="J28" s="80">
        <v>0.44930555555555557</v>
      </c>
      <c r="K28" s="75" t="s">
        <v>125</v>
      </c>
      <c r="L28" s="81">
        <v>0</v>
      </c>
      <c r="M28" s="79">
        <v>0.4590277777777777</v>
      </c>
      <c r="N28" s="79">
        <v>0.47194444444444444</v>
      </c>
      <c r="O28" s="75" t="s">
        <v>125</v>
      </c>
      <c r="P28" s="81">
        <v>0</v>
      </c>
      <c r="Q28" s="104">
        <v>0.47194444444444444</v>
      </c>
      <c r="R28" s="104">
        <v>0.47435185185185186</v>
      </c>
      <c r="S28" s="83" t="s">
        <v>47</v>
      </c>
      <c r="T28" s="83">
        <v>1.1574074074074073E-05</v>
      </c>
      <c r="U28" s="84">
        <v>0.0024189814814814877</v>
      </c>
      <c r="V28" s="85">
        <v>9.259259259259897E-05</v>
      </c>
      <c r="W28" s="86">
        <v>8</v>
      </c>
      <c r="X28" s="87" t="s">
        <v>47</v>
      </c>
      <c r="Y28" s="88">
        <v>8</v>
      </c>
      <c r="Z28" s="79">
        <v>0.5354166666666667</v>
      </c>
      <c r="AA28" s="79">
        <v>0.5354166666666667</v>
      </c>
      <c r="AB28" s="75" t="s">
        <v>124</v>
      </c>
      <c r="AC28" s="81">
        <v>0</v>
      </c>
      <c r="AD28" s="91">
        <v>0.5972222222222222</v>
      </c>
      <c r="AE28" s="92">
        <v>0.614988425925926</v>
      </c>
      <c r="AF28" s="75" t="s">
        <v>125</v>
      </c>
      <c r="AG28" s="81">
        <v>0</v>
      </c>
      <c r="AH28" s="104">
        <v>0.614988425925926</v>
      </c>
      <c r="AI28" s="104">
        <v>0.6364004629629629</v>
      </c>
      <c r="AJ28" s="83" t="s">
        <v>47</v>
      </c>
      <c r="AK28" s="83">
        <v>0</v>
      </c>
      <c r="AL28" s="105">
        <v>0.02141203703703698</v>
      </c>
      <c r="AM28" s="85">
        <v>0.0016435185185184643</v>
      </c>
      <c r="AN28" s="86">
        <v>142</v>
      </c>
      <c r="AO28" s="87" t="s">
        <v>47</v>
      </c>
      <c r="AP28" s="88">
        <v>142</v>
      </c>
      <c r="AQ28" s="104">
        <v>0.6632638888888889</v>
      </c>
      <c r="AR28" s="83" t="s">
        <v>47</v>
      </c>
      <c r="AS28" s="83">
        <v>0</v>
      </c>
      <c r="AT28" s="105">
        <v>0.026863425925925943</v>
      </c>
      <c r="AU28" s="85">
        <v>0.007141203703703684</v>
      </c>
      <c r="AV28" s="86">
        <v>617</v>
      </c>
      <c r="AW28" s="87" t="s">
        <v>124</v>
      </c>
      <c r="AX28" s="88">
        <v>617</v>
      </c>
      <c r="AY28" s="104">
        <v>0.6783912037037036</v>
      </c>
      <c r="AZ28" s="83" t="s">
        <v>47</v>
      </c>
      <c r="BA28" s="83">
        <v>0</v>
      </c>
      <c r="BB28" s="105">
        <v>0.015127314814814774</v>
      </c>
      <c r="BC28" s="85">
        <v>0.00043981481481477486</v>
      </c>
      <c r="BD28" s="86">
        <v>38</v>
      </c>
      <c r="BE28" s="87" t="s">
        <v>47</v>
      </c>
      <c r="BF28" s="88">
        <v>38</v>
      </c>
      <c r="BG28" s="104">
        <v>0.6939699074074074</v>
      </c>
      <c r="BH28" s="83" t="s">
        <v>47</v>
      </c>
      <c r="BI28" s="83">
        <v>0</v>
      </c>
      <c r="BJ28" s="105">
        <v>0.015578703703703733</v>
      </c>
      <c r="BK28" s="85">
        <v>0.006331018518518548</v>
      </c>
      <c r="BL28" s="86">
        <v>547</v>
      </c>
      <c r="BM28" s="87" t="s">
        <v>47</v>
      </c>
      <c r="BN28" s="88">
        <v>547</v>
      </c>
      <c r="BO28" s="87"/>
      <c r="BP28" s="88">
        <v>1344</v>
      </c>
      <c r="BQ28" s="83"/>
      <c r="BR28" s="93" t="s">
        <v>51</v>
      </c>
      <c r="BS28" s="88">
        <v>180</v>
      </c>
      <c r="BT28" s="88"/>
      <c r="BU28" s="94">
        <v>180</v>
      </c>
      <c r="BV28" s="79">
        <v>0.7368055555555555</v>
      </c>
      <c r="BW28" s="80">
        <v>0.7676967592592593</v>
      </c>
      <c r="BX28" s="75" t="s">
        <v>125</v>
      </c>
      <c r="BY28" s="81">
        <v>0</v>
      </c>
      <c r="BZ28" s="104">
        <v>0.7676967592592593</v>
      </c>
      <c r="CA28" s="104">
        <v>0.7748495370370371</v>
      </c>
      <c r="CB28" s="83" t="s">
        <v>47</v>
      </c>
      <c r="CC28" s="83">
        <v>0</v>
      </c>
      <c r="CD28" s="84">
        <v>0.007152777777777786</v>
      </c>
      <c r="CE28" s="85">
        <v>0.000428240740740749</v>
      </c>
      <c r="CF28" s="86">
        <v>37</v>
      </c>
      <c r="CG28" s="87" t="s">
        <v>47</v>
      </c>
      <c r="CH28" s="88">
        <v>37</v>
      </c>
      <c r="CI28" s="95"/>
      <c r="CJ28" s="94"/>
      <c r="CK28" s="94"/>
      <c r="CL28" s="79">
        <v>0.8270833333333334</v>
      </c>
      <c r="CM28" s="79">
        <v>0.7979166666666667</v>
      </c>
      <c r="CN28" s="90">
        <v>0.8201388888888889</v>
      </c>
      <c r="CO28" s="75" t="s">
        <v>125</v>
      </c>
      <c r="CP28" s="81">
        <v>0</v>
      </c>
      <c r="CQ28" s="99"/>
      <c r="CR28" s="99"/>
      <c r="CS28" s="100">
        <v>1569</v>
      </c>
      <c r="CT28" s="101">
        <v>0</v>
      </c>
      <c r="CU28" s="100">
        <v>0</v>
      </c>
      <c r="CV28" s="100">
        <v>0</v>
      </c>
      <c r="CW28" s="101">
        <v>0</v>
      </c>
      <c r="CX28" s="102">
        <v>1569</v>
      </c>
      <c r="CY28" s="10"/>
      <c r="CZ28" s="10"/>
      <c r="DA28" s="106"/>
    </row>
    <row r="29" spans="1:105" ht="30" customHeight="1">
      <c r="A29" s="71">
        <v>23</v>
      </c>
      <c r="B29" s="72" t="s">
        <v>128</v>
      </c>
      <c r="C29" s="73">
        <v>22</v>
      </c>
      <c r="D29" s="74" t="s">
        <v>120</v>
      </c>
      <c r="E29" s="76">
        <v>0.369444444444444</v>
      </c>
      <c r="F29" s="77">
        <v>0.36944444444444446</v>
      </c>
      <c r="G29" s="75" t="s">
        <v>125</v>
      </c>
      <c r="H29" s="78">
        <v>0</v>
      </c>
      <c r="I29" s="79">
        <v>0.4409722222222222</v>
      </c>
      <c r="J29" s="80">
        <v>0.4527777777777778</v>
      </c>
      <c r="K29" s="75" t="s">
        <v>125</v>
      </c>
      <c r="L29" s="81">
        <v>0</v>
      </c>
      <c r="M29" s="79">
        <v>0.45972222222222225</v>
      </c>
      <c r="N29" s="79">
        <v>0.4809143518518519</v>
      </c>
      <c r="O29" s="75" t="s">
        <v>125</v>
      </c>
      <c r="P29" s="81">
        <v>0</v>
      </c>
      <c r="Q29" s="104">
        <v>0.4809143518518519</v>
      </c>
      <c r="R29" s="104">
        <v>0.4845486111111111</v>
      </c>
      <c r="S29" s="83" t="s">
        <v>47</v>
      </c>
      <c r="T29" s="83">
        <v>1.1574074074074073E-05</v>
      </c>
      <c r="U29" s="84">
        <v>0.0036458333333332722</v>
      </c>
      <c r="V29" s="85">
        <v>0.0013194444444443836</v>
      </c>
      <c r="W29" s="86">
        <v>114</v>
      </c>
      <c r="X29" s="87" t="s">
        <v>47</v>
      </c>
      <c r="Y29" s="88">
        <v>114</v>
      </c>
      <c r="Z29" s="79">
        <v>0.5361111111111111</v>
      </c>
      <c r="AA29" s="79">
        <v>0.5361111111111111</v>
      </c>
      <c r="AB29" s="75" t="s">
        <v>124</v>
      </c>
      <c r="AC29" s="81">
        <v>0</v>
      </c>
      <c r="AD29" s="91">
        <v>0.5979166666666667</v>
      </c>
      <c r="AE29" s="92">
        <v>0.6096296296296296</v>
      </c>
      <c r="AF29" s="75" t="s">
        <v>125</v>
      </c>
      <c r="AG29" s="81">
        <v>0</v>
      </c>
      <c r="AH29" s="104">
        <v>0.6096296296296296</v>
      </c>
      <c r="AI29" s="104">
        <v>0.6330208333333334</v>
      </c>
      <c r="AJ29" s="83" t="s">
        <v>47</v>
      </c>
      <c r="AK29" s="83">
        <v>0</v>
      </c>
      <c r="AL29" s="105">
        <v>0.023391203703703733</v>
      </c>
      <c r="AM29" s="85">
        <v>0.0036226851851852183</v>
      </c>
      <c r="AN29" s="86">
        <v>313</v>
      </c>
      <c r="AO29" s="87" t="s">
        <v>47</v>
      </c>
      <c r="AP29" s="88">
        <v>313</v>
      </c>
      <c r="AQ29" s="104">
        <v>0.6632407407407407</v>
      </c>
      <c r="AR29" s="83" t="s">
        <v>47</v>
      </c>
      <c r="AS29" s="83">
        <v>0</v>
      </c>
      <c r="AT29" s="105">
        <v>0.03021990740740732</v>
      </c>
      <c r="AU29" s="85">
        <v>0.0037847222222223073</v>
      </c>
      <c r="AV29" s="86">
        <v>327</v>
      </c>
      <c r="AW29" s="87" t="s">
        <v>124</v>
      </c>
      <c r="AX29" s="88">
        <v>327</v>
      </c>
      <c r="AY29" s="104">
        <v>0.6782175925925925</v>
      </c>
      <c r="AZ29" s="83" t="s">
        <v>47</v>
      </c>
      <c r="BA29" s="83">
        <v>0</v>
      </c>
      <c r="BB29" s="105">
        <v>0.014976851851851825</v>
      </c>
      <c r="BC29" s="85">
        <v>0.0002893518518518254</v>
      </c>
      <c r="BD29" s="86">
        <v>25</v>
      </c>
      <c r="BE29" s="87" t="s">
        <v>47</v>
      </c>
      <c r="BF29" s="88">
        <v>25</v>
      </c>
      <c r="BG29" s="104">
        <v>0.6872106481481483</v>
      </c>
      <c r="BH29" s="83" t="s">
        <v>47</v>
      </c>
      <c r="BI29" s="83">
        <v>0</v>
      </c>
      <c r="BJ29" s="105">
        <v>0.00899305555555574</v>
      </c>
      <c r="BK29" s="85">
        <v>0.0002546296296294451</v>
      </c>
      <c r="BL29" s="86">
        <v>22</v>
      </c>
      <c r="BM29" s="87" t="s">
        <v>124</v>
      </c>
      <c r="BN29" s="88">
        <v>22</v>
      </c>
      <c r="BO29" s="87"/>
      <c r="BP29" s="88">
        <v>687</v>
      </c>
      <c r="BQ29" s="83"/>
      <c r="BR29" s="93"/>
      <c r="BS29" s="88"/>
      <c r="BT29" s="88"/>
      <c r="BU29" s="94">
        <v>0</v>
      </c>
      <c r="BV29" s="79">
        <v>0.7375</v>
      </c>
      <c r="BW29" s="80">
        <v>0.7556712962962964</v>
      </c>
      <c r="BX29" s="75" t="s">
        <v>125</v>
      </c>
      <c r="BY29" s="81">
        <v>0</v>
      </c>
      <c r="BZ29" s="104">
        <v>0.7556712962962964</v>
      </c>
      <c r="CA29" s="104">
        <v>0.7634027777777778</v>
      </c>
      <c r="CB29" s="83" t="s">
        <v>47</v>
      </c>
      <c r="CC29" s="83">
        <v>0</v>
      </c>
      <c r="CD29" s="84">
        <v>0.007731481481481395</v>
      </c>
      <c r="CE29" s="85">
        <v>0.0010069444444443581</v>
      </c>
      <c r="CF29" s="86">
        <v>87</v>
      </c>
      <c r="CG29" s="87" t="s">
        <v>47</v>
      </c>
      <c r="CH29" s="88">
        <v>87</v>
      </c>
      <c r="CI29" s="95"/>
      <c r="CJ29" s="94"/>
      <c r="CK29" s="94"/>
      <c r="CL29" s="79">
        <v>0.8277777777777777</v>
      </c>
      <c r="CM29" s="79">
        <v>0.798611111111111</v>
      </c>
      <c r="CN29" s="90">
        <v>0.7881944444444445</v>
      </c>
      <c r="CO29" s="75" t="s">
        <v>124</v>
      </c>
      <c r="CP29" s="81">
        <v>900</v>
      </c>
      <c r="CQ29" s="99"/>
      <c r="CR29" s="99"/>
      <c r="CS29" s="100">
        <v>888</v>
      </c>
      <c r="CT29" s="101">
        <v>0</v>
      </c>
      <c r="CU29" s="100">
        <v>900</v>
      </c>
      <c r="CV29" s="100">
        <v>0</v>
      </c>
      <c r="CW29" s="101">
        <v>0</v>
      </c>
      <c r="CX29" s="102">
        <v>1788</v>
      </c>
      <c r="CY29" s="10"/>
      <c r="CZ29" s="10"/>
      <c r="DA29" s="106"/>
    </row>
    <row r="30" spans="1:105" ht="30" customHeight="1">
      <c r="A30" s="71">
        <v>24</v>
      </c>
      <c r="B30" s="72" t="s">
        <v>128</v>
      </c>
      <c r="C30" s="73">
        <v>23</v>
      </c>
      <c r="D30" s="74" t="s">
        <v>121</v>
      </c>
      <c r="E30" s="76">
        <v>0.370138888888889</v>
      </c>
      <c r="F30" s="77">
        <v>0.37013888888888885</v>
      </c>
      <c r="G30" s="75" t="s">
        <v>125</v>
      </c>
      <c r="H30" s="78">
        <v>0</v>
      </c>
      <c r="I30" s="79">
        <v>0.44166666666666665</v>
      </c>
      <c r="J30" s="80">
        <v>0.4583333333333333</v>
      </c>
      <c r="K30" s="75" t="s">
        <v>47</v>
      </c>
      <c r="L30" s="108">
        <v>1800</v>
      </c>
      <c r="M30" s="79">
        <v>0.4604166666666666</v>
      </c>
      <c r="N30" s="79">
        <v>0.4815740740740741</v>
      </c>
      <c r="O30" s="75" t="s">
        <v>125</v>
      </c>
      <c r="P30" s="81">
        <v>0</v>
      </c>
      <c r="Q30" s="104">
        <v>0.4815740740740741</v>
      </c>
      <c r="R30" s="104">
        <v>0.4924884259259259</v>
      </c>
      <c r="S30" s="83" t="s">
        <v>47</v>
      </c>
      <c r="T30" s="83">
        <v>1.1574074074074073E-05</v>
      </c>
      <c r="U30" s="84">
        <v>0.010925925925925874</v>
      </c>
      <c r="V30" s="85">
        <v>0.008599537037036985</v>
      </c>
      <c r="W30" s="86">
        <v>743</v>
      </c>
      <c r="X30" s="87" t="s">
        <v>47</v>
      </c>
      <c r="Y30" s="88">
        <v>743</v>
      </c>
      <c r="Z30" s="79">
        <v>0.5368055555555555</v>
      </c>
      <c r="AA30" s="79">
        <v>0.5368055555555555</v>
      </c>
      <c r="AB30" s="75" t="s">
        <v>124</v>
      </c>
      <c r="AC30" s="81">
        <v>0</v>
      </c>
      <c r="AD30" s="91">
        <v>0.5986111111111111</v>
      </c>
      <c r="AE30" s="92">
        <v>0.6071296296296297</v>
      </c>
      <c r="AF30" s="75" t="s">
        <v>125</v>
      </c>
      <c r="AG30" s="81">
        <v>0</v>
      </c>
      <c r="AH30" s="104">
        <v>0.6071296296296297</v>
      </c>
      <c r="AI30" s="104">
        <v>0.6370370370370371</v>
      </c>
      <c r="AJ30" s="83" t="s">
        <v>47</v>
      </c>
      <c r="AK30" s="83">
        <v>0</v>
      </c>
      <c r="AL30" s="105">
        <v>0.029907407407407383</v>
      </c>
      <c r="AM30" s="85">
        <v>0.010138888888888867</v>
      </c>
      <c r="AN30" s="86">
        <v>876</v>
      </c>
      <c r="AO30" s="87" t="s">
        <v>47</v>
      </c>
      <c r="AP30" s="88">
        <v>876</v>
      </c>
      <c r="AQ30" s="104">
        <v>0.6632523148148148</v>
      </c>
      <c r="AR30" s="83" t="s">
        <v>47</v>
      </c>
      <c r="AS30" s="83">
        <v>0</v>
      </c>
      <c r="AT30" s="105">
        <v>0.026215277777777768</v>
      </c>
      <c r="AU30" s="85">
        <v>0.00778935185185186</v>
      </c>
      <c r="AV30" s="86">
        <v>673</v>
      </c>
      <c r="AW30" s="87" t="s">
        <v>124</v>
      </c>
      <c r="AX30" s="88">
        <v>673</v>
      </c>
      <c r="AY30" s="104">
        <v>0.6783796296296297</v>
      </c>
      <c r="AZ30" s="83" t="s">
        <v>47</v>
      </c>
      <c r="BA30" s="83">
        <v>0</v>
      </c>
      <c r="BB30" s="105">
        <v>0.015127314814814885</v>
      </c>
      <c r="BC30" s="85">
        <v>0.0004398148148148859</v>
      </c>
      <c r="BD30" s="86">
        <v>38</v>
      </c>
      <c r="BE30" s="87" t="s">
        <v>47</v>
      </c>
      <c r="BF30" s="88">
        <v>38</v>
      </c>
      <c r="BG30" s="104">
        <v>0.6875578703703704</v>
      </c>
      <c r="BH30" s="83" t="s">
        <v>47</v>
      </c>
      <c r="BI30" s="83">
        <v>0</v>
      </c>
      <c r="BJ30" s="105">
        <v>0.009178240740740695</v>
      </c>
      <c r="BK30" s="85">
        <v>6.944444444449E-05</v>
      </c>
      <c r="BL30" s="86">
        <v>6</v>
      </c>
      <c r="BM30" s="87" t="s">
        <v>124</v>
      </c>
      <c r="BN30" s="88">
        <v>6</v>
      </c>
      <c r="BO30" s="87"/>
      <c r="BP30" s="88">
        <v>1593</v>
      </c>
      <c r="BQ30" s="83"/>
      <c r="BR30" s="93"/>
      <c r="BS30" s="88"/>
      <c r="BT30" s="88"/>
      <c r="BU30" s="94">
        <v>0</v>
      </c>
      <c r="BV30" s="79">
        <v>0.7381944444444444</v>
      </c>
      <c r="BW30" s="80">
        <v>0.7783564814814815</v>
      </c>
      <c r="BX30" s="75" t="s">
        <v>125</v>
      </c>
      <c r="BY30" s="81">
        <v>0</v>
      </c>
      <c r="BZ30" s="104">
        <v>0.7783564814814815</v>
      </c>
      <c r="CA30" s="104">
        <v>0.7858912037037037</v>
      </c>
      <c r="CB30" s="83" t="s">
        <v>47</v>
      </c>
      <c r="CC30" s="83">
        <v>0</v>
      </c>
      <c r="CD30" s="84">
        <v>0.007534722222222179</v>
      </c>
      <c r="CE30" s="85">
        <v>0.0008101851851851421</v>
      </c>
      <c r="CF30" s="86">
        <v>70</v>
      </c>
      <c r="CG30" s="87" t="s">
        <v>47</v>
      </c>
      <c r="CH30" s="88">
        <v>70</v>
      </c>
      <c r="CI30" s="148" t="s">
        <v>52</v>
      </c>
      <c r="CJ30" s="94" t="s">
        <v>47</v>
      </c>
      <c r="CK30" s="94">
        <v>180</v>
      </c>
      <c r="CL30" s="79">
        <v>0.8284722222222223</v>
      </c>
      <c r="CM30" s="79">
        <v>0.7993055555555556</v>
      </c>
      <c r="CN30" s="90">
        <v>0.8284722222222222</v>
      </c>
      <c r="CO30" s="75" t="s">
        <v>125</v>
      </c>
      <c r="CP30" s="81">
        <v>0</v>
      </c>
      <c r="CQ30" s="99"/>
      <c r="CR30" s="99"/>
      <c r="CS30" s="100">
        <v>2406</v>
      </c>
      <c r="CT30" s="101">
        <v>0</v>
      </c>
      <c r="CU30" s="100">
        <v>0</v>
      </c>
      <c r="CV30" s="100">
        <v>180</v>
      </c>
      <c r="CW30" s="101">
        <v>1800</v>
      </c>
      <c r="CX30" s="102">
        <v>4386</v>
      </c>
      <c r="CY30" s="10"/>
      <c r="CZ30" s="10"/>
      <c r="DA30" s="106"/>
    </row>
    <row r="31" spans="1:105" ht="30" customHeight="1">
      <c r="A31" s="71">
        <v>25</v>
      </c>
      <c r="B31" s="72" t="s">
        <v>127</v>
      </c>
      <c r="C31" s="73">
        <v>57</v>
      </c>
      <c r="D31" s="74" t="s">
        <v>104</v>
      </c>
      <c r="E31" s="76">
        <v>0.370833333333333</v>
      </c>
      <c r="F31" s="77">
        <v>0.37083333333333335</v>
      </c>
      <c r="G31" s="75" t="s">
        <v>125</v>
      </c>
      <c r="H31" s="78">
        <v>0</v>
      </c>
      <c r="I31" s="79">
        <v>0.4423611111111111</v>
      </c>
      <c r="J31" s="80">
        <v>0.45555555555555555</v>
      </c>
      <c r="K31" s="75" t="s">
        <v>125</v>
      </c>
      <c r="L31" s="81">
        <v>0</v>
      </c>
      <c r="M31" s="79">
        <v>0.46111111111111114</v>
      </c>
      <c r="N31" s="79">
        <v>0.4828935185185185</v>
      </c>
      <c r="O31" s="75" t="s">
        <v>125</v>
      </c>
      <c r="P31" s="81">
        <v>0</v>
      </c>
      <c r="Q31" s="104">
        <v>0.4828935185185185</v>
      </c>
      <c r="R31" s="104">
        <v>0.48519675925925926</v>
      </c>
      <c r="S31" s="83" t="s">
        <v>47</v>
      </c>
      <c r="T31" s="83">
        <v>1.1574074074074073E-05</v>
      </c>
      <c r="U31" s="84">
        <v>0.0023148148148148047</v>
      </c>
      <c r="V31" s="85">
        <v>1.1574074074083979E-05</v>
      </c>
      <c r="W31" s="86">
        <v>1</v>
      </c>
      <c r="X31" s="87" t="s">
        <v>124</v>
      </c>
      <c r="Y31" s="88">
        <v>1</v>
      </c>
      <c r="Z31" s="79">
        <v>0.5375</v>
      </c>
      <c r="AA31" s="79">
        <v>0.5375</v>
      </c>
      <c r="AB31" s="75" t="s">
        <v>124</v>
      </c>
      <c r="AC31" s="81">
        <v>0</v>
      </c>
      <c r="AD31" s="91">
        <v>0.5993055555555555</v>
      </c>
      <c r="AE31" s="92">
        <v>0.6064236111111111</v>
      </c>
      <c r="AF31" s="75" t="s">
        <v>125</v>
      </c>
      <c r="AG31" s="81">
        <v>0</v>
      </c>
      <c r="AH31" s="104">
        <v>0.6064236111111111</v>
      </c>
      <c r="AI31" s="104">
        <v>0.6261921296296297</v>
      </c>
      <c r="AJ31" s="83" t="s">
        <v>47</v>
      </c>
      <c r="AK31" s="83">
        <v>0</v>
      </c>
      <c r="AL31" s="105">
        <v>0.019768518518518574</v>
      </c>
      <c r="AM31" s="85">
        <v>5.898059818321144E-17</v>
      </c>
      <c r="AN31" s="86">
        <v>0</v>
      </c>
      <c r="AO31" s="87" t="s">
        <v>125</v>
      </c>
      <c r="AP31" s="88">
        <v>0</v>
      </c>
      <c r="AQ31" s="104">
        <v>0.6602083333333334</v>
      </c>
      <c r="AR31" s="83" t="s">
        <v>47</v>
      </c>
      <c r="AS31" s="83">
        <v>0</v>
      </c>
      <c r="AT31" s="105">
        <v>0.03401620370370373</v>
      </c>
      <c r="AU31" s="85">
        <v>1.1574074074101326E-05</v>
      </c>
      <c r="AV31" s="86">
        <v>1</v>
      </c>
      <c r="AW31" s="87" t="s">
        <v>125</v>
      </c>
      <c r="AX31" s="107">
        <v>0</v>
      </c>
      <c r="AY31" s="104">
        <v>0.6748842592592593</v>
      </c>
      <c r="AZ31" s="83" t="s">
        <v>47</v>
      </c>
      <c r="BA31" s="83">
        <v>0</v>
      </c>
      <c r="BB31" s="105">
        <v>0.014675925925925926</v>
      </c>
      <c r="BC31" s="85">
        <v>1.157407407407357E-05</v>
      </c>
      <c r="BD31" s="86">
        <v>1</v>
      </c>
      <c r="BE31" s="87" t="s">
        <v>124</v>
      </c>
      <c r="BF31" s="88">
        <v>1</v>
      </c>
      <c r="BG31" s="104">
        <v>0.6841087962962963</v>
      </c>
      <c r="BH31" s="83" t="s">
        <v>47</v>
      </c>
      <c r="BI31" s="83">
        <v>0</v>
      </c>
      <c r="BJ31" s="105">
        <v>0.009224537037036962</v>
      </c>
      <c r="BK31" s="85">
        <v>2.314814814822347E-05</v>
      </c>
      <c r="BL31" s="86">
        <v>2</v>
      </c>
      <c r="BM31" s="87" t="s">
        <v>124</v>
      </c>
      <c r="BN31" s="88">
        <v>2</v>
      </c>
      <c r="BO31" s="87"/>
      <c r="BP31" s="88">
        <v>3</v>
      </c>
      <c r="BQ31" s="83"/>
      <c r="BR31" s="93"/>
      <c r="BS31" s="88"/>
      <c r="BT31" s="88"/>
      <c r="BU31" s="94">
        <v>0</v>
      </c>
      <c r="BV31" s="79">
        <v>0.7388888888888889</v>
      </c>
      <c r="BW31" s="80">
        <v>0.7671180555555556</v>
      </c>
      <c r="BX31" s="75" t="s">
        <v>125</v>
      </c>
      <c r="BY31" s="81">
        <v>0</v>
      </c>
      <c r="BZ31" s="104">
        <v>0.7671180555555556</v>
      </c>
      <c r="CA31" s="104">
        <v>0.7738657407407407</v>
      </c>
      <c r="CB31" s="83" t="s">
        <v>47</v>
      </c>
      <c r="CC31" s="83">
        <v>0</v>
      </c>
      <c r="CD31" s="84">
        <v>0.006747685185185093</v>
      </c>
      <c r="CE31" s="85">
        <v>2.3148148148056068E-05</v>
      </c>
      <c r="CF31" s="86">
        <v>2</v>
      </c>
      <c r="CG31" s="87" t="s">
        <v>47</v>
      </c>
      <c r="CH31" s="88">
        <v>2</v>
      </c>
      <c r="CI31" s="95"/>
      <c r="CJ31" s="94"/>
      <c r="CK31" s="94"/>
      <c r="CL31" s="79">
        <v>0.8291666666666666</v>
      </c>
      <c r="CM31" s="79">
        <v>0.7999999999999999</v>
      </c>
      <c r="CN31" s="90">
        <v>0.8208333333333333</v>
      </c>
      <c r="CO31" s="75" t="s">
        <v>125</v>
      </c>
      <c r="CP31" s="81">
        <v>0</v>
      </c>
      <c r="CQ31" s="99"/>
      <c r="CR31" s="99"/>
      <c r="CS31" s="100">
        <v>6</v>
      </c>
      <c r="CT31" s="101">
        <v>0</v>
      </c>
      <c r="CU31" s="100">
        <v>0</v>
      </c>
      <c r="CV31" s="100">
        <v>0</v>
      </c>
      <c r="CW31" s="101">
        <v>0</v>
      </c>
      <c r="CX31" s="102">
        <v>6</v>
      </c>
      <c r="CY31" s="10"/>
      <c r="CZ31" s="10"/>
      <c r="DA31" s="106"/>
    </row>
    <row r="32" spans="1:105" ht="30" customHeight="1">
      <c r="A32" s="71">
        <v>26</v>
      </c>
      <c r="B32" s="72" t="s">
        <v>127</v>
      </c>
      <c r="C32" s="73">
        <v>79</v>
      </c>
      <c r="D32" s="74" t="s">
        <v>105</v>
      </c>
      <c r="E32" s="76">
        <v>0.371527777777778</v>
      </c>
      <c r="F32" s="77">
        <v>0.37152777777777773</v>
      </c>
      <c r="G32" s="75" t="s">
        <v>125</v>
      </c>
      <c r="H32" s="78">
        <v>0</v>
      </c>
      <c r="I32" s="79">
        <v>0.44305555555555554</v>
      </c>
      <c r="J32" s="80">
        <v>0.46319444444444446</v>
      </c>
      <c r="K32" s="75" t="s">
        <v>125</v>
      </c>
      <c r="L32" s="81">
        <v>0</v>
      </c>
      <c r="M32" s="79">
        <v>0.46180555555555547</v>
      </c>
      <c r="N32" s="79">
        <v>0.48561342592592593</v>
      </c>
      <c r="O32" s="75" t="s">
        <v>125</v>
      </c>
      <c r="P32" s="81">
        <v>0</v>
      </c>
      <c r="Q32" s="104">
        <v>0.48561342592592593</v>
      </c>
      <c r="R32" s="104">
        <v>0.48792824074074076</v>
      </c>
      <c r="S32" s="83" t="s">
        <v>47</v>
      </c>
      <c r="T32" s="83">
        <v>1.1574074074074073E-05</v>
      </c>
      <c r="U32" s="84">
        <v>0.002303240740740751</v>
      </c>
      <c r="V32" s="85">
        <v>2.31481481481376E-05</v>
      </c>
      <c r="W32" s="86">
        <v>2</v>
      </c>
      <c r="X32" s="87" t="s">
        <v>124</v>
      </c>
      <c r="Y32" s="88">
        <v>2</v>
      </c>
      <c r="Z32" s="79">
        <v>0.5381944444444444</v>
      </c>
      <c r="AA32" s="79">
        <v>0.5381944444444444</v>
      </c>
      <c r="AB32" s="75" t="s">
        <v>124</v>
      </c>
      <c r="AC32" s="81">
        <v>0</v>
      </c>
      <c r="AD32" s="91">
        <v>0.6</v>
      </c>
      <c r="AE32" s="92">
        <v>0.6077893518518519</v>
      </c>
      <c r="AF32" s="75" t="s">
        <v>125</v>
      </c>
      <c r="AG32" s="81">
        <v>0</v>
      </c>
      <c r="AH32" s="104">
        <v>0.6077893518518519</v>
      </c>
      <c r="AI32" s="104">
        <v>0.6275578703703704</v>
      </c>
      <c r="AJ32" s="83" t="s">
        <v>47</v>
      </c>
      <c r="AK32" s="83">
        <v>0</v>
      </c>
      <c r="AL32" s="105">
        <v>0.019768518518518463</v>
      </c>
      <c r="AM32" s="85">
        <v>5.204170427930421E-17</v>
      </c>
      <c r="AN32" s="86">
        <v>0</v>
      </c>
      <c r="AO32" s="87" t="s">
        <v>125</v>
      </c>
      <c r="AP32" s="88">
        <v>0</v>
      </c>
      <c r="AQ32" s="104">
        <v>0.6615856481481481</v>
      </c>
      <c r="AR32" s="83" t="s">
        <v>47</v>
      </c>
      <c r="AS32" s="83">
        <v>0</v>
      </c>
      <c r="AT32" s="105">
        <v>0.03402777777777777</v>
      </c>
      <c r="AU32" s="85">
        <v>2.3148148148140202E-05</v>
      </c>
      <c r="AV32" s="86">
        <v>2</v>
      </c>
      <c r="AW32" s="87" t="s">
        <v>125</v>
      </c>
      <c r="AX32" s="107">
        <v>0</v>
      </c>
      <c r="AY32" s="104">
        <v>0.6762384259259259</v>
      </c>
      <c r="AZ32" s="83" t="s">
        <v>47</v>
      </c>
      <c r="BA32" s="83">
        <v>0</v>
      </c>
      <c r="BB32" s="105">
        <v>0.014652777777777737</v>
      </c>
      <c r="BC32" s="85">
        <v>3.4722222222262344E-05</v>
      </c>
      <c r="BD32" s="86">
        <v>3</v>
      </c>
      <c r="BE32" s="87" t="s">
        <v>124</v>
      </c>
      <c r="BF32" s="88">
        <v>3</v>
      </c>
      <c r="BG32" s="104">
        <v>0.6855555555555556</v>
      </c>
      <c r="BH32" s="83" t="s">
        <v>47</v>
      </c>
      <c r="BI32" s="83">
        <v>0</v>
      </c>
      <c r="BJ32" s="105">
        <v>0.009317129629629717</v>
      </c>
      <c r="BK32" s="85">
        <v>6.944444444453163E-05</v>
      </c>
      <c r="BL32" s="86">
        <v>6</v>
      </c>
      <c r="BM32" s="87" t="s">
        <v>47</v>
      </c>
      <c r="BN32" s="88">
        <v>6</v>
      </c>
      <c r="BO32" s="87"/>
      <c r="BP32" s="88">
        <v>9</v>
      </c>
      <c r="BQ32" s="83"/>
      <c r="BR32" s="93"/>
      <c r="BS32" s="88"/>
      <c r="BT32" s="88"/>
      <c r="BU32" s="94">
        <v>0</v>
      </c>
      <c r="BV32" s="79">
        <v>0.7395833333333333</v>
      </c>
      <c r="BW32" s="80">
        <v>0.7657175925925926</v>
      </c>
      <c r="BX32" s="75" t="s">
        <v>125</v>
      </c>
      <c r="BY32" s="81">
        <v>0</v>
      </c>
      <c r="BZ32" s="104">
        <v>0.7657175925925926</v>
      </c>
      <c r="CA32" s="104">
        <v>0.7724652777777777</v>
      </c>
      <c r="CB32" s="83" t="s">
        <v>47</v>
      </c>
      <c r="CC32" s="83">
        <v>0</v>
      </c>
      <c r="CD32" s="84">
        <v>0.006747685185185093</v>
      </c>
      <c r="CE32" s="85">
        <v>2.3148148148056068E-05</v>
      </c>
      <c r="CF32" s="86">
        <v>2</v>
      </c>
      <c r="CG32" s="87" t="s">
        <v>47</v>
      </c>
      <c r="CH32" s="88">
        <v>2</v>
      </c>
      <c r="CI32" s="95"/>
      <c r="CJ32" s="94"/>
      <c r="CK32" s="94"/>
      <c r="CL32" s="79">
        <v>0.8298611111111112</v>
      </c>
      <c r="CM32" s="79">
        <v>0.8006944444444445</v>
      </c>
      <c r="CN32" s="90">
        <v>0.811111111111111</v>
      </c>
      <c r="CO32" s="75" t="s">
        <v>125</v>
      </c>
      <c r="CP32" s="81">
        <v>0</v>
      </c>
      <c r="CQ32" s="99"/>
      <c r="CR32" s="99"/>
      <c r="CS32" s="100">
        <v>13</v>
      </c>
      <c r="CT32" s="101">
        <v>0</v>
      </c>
      <c r="CU32" s="100">
        <v>0</v>
      </c>
      <c r="CV32" s="100">
        <v>0</v>
      </c>
      <c r="CW32" s="101">
        <v>0</v>
      </c>
      <c r="CX32" s="102">
        <v>13</v>
      </c>
      <c r="CY32" s="10"/>
      <c r="CZ32" s="10"/>
      <c r="DA32" s="106"/>
    </row>
    <row r="33" spans="1:105" s="7" customFormat="1" ht="15" customHeight="1">
      <c r="A33" s="149"/>
      <c r="B33" s="150"/>
      <c r="C33" s="73"/>
      <c r="D33" s="151"/>
      <c r="E33" s="153"/>
      <c r="F33" s="77"/>
      <c r="G33" s="152"/>
      <c r="H33" s="154"/>
      <c r="I33" s="91"/>
      <c r="J33" s="92"/>
      <c r="K33" s="152"/>
      <c r="L33" s="155"/>
      <c r="M33" s="91"/>
      <c r="N33" s="92"/>
      <c r="O33" s="152"/>
      <c r="P33" s="155"/>
      <c r="Q33" s="104"/>
      <c r="R33" s="104"/>
      <c r="S33" s="104"/>
      <c r="T33" s="104"/>
      <c r="U33" s="105"/>
      <c r="V33" s="156"/>
      <c r="W33" s="157"/>
      <c r="X33" s="158"/>
      <c r="Y33" s="93"/>
      <c r="Z33" s="91"/>
      <c r="AA33" s="91"/>
      <c r="AB33" s="152"/>
      <c r="AC33" s="155"/>
      <c r="AD33" s="91"/>
      <c r="AE33" s="92"/>
      <c r="AF33" s="152"/>
      <c r="AG33" s="155"/>
      <c r="AH33" s="104"/>
      <c r="AI33" s="104"/>
      <c r="AJ33" s="104"/>
      <c r="AK33" s="104"/>
      <c r="AL33" s="105"/>
      <c r="AM33" s="156"/>
      <c r="AN33" s="157"/>
      <c r="AO33" s="158"/>
      <c r="AP33" s="93"/>
      <c r="AQ33" s="104"/>
      <c r="AR33" s="104"/>
      <c r="AS33" s="104"/>
      <c r="AT33" s="105"/>
      <c r="AU33" s="156"/>
      <c r="AV33" s="157"/>
      <c r="AW33" s="93"/>
      <c r="AX33" s="93"/>
      <c r="AY33" s="104"/>
      <c r="AZ33" s="104"/>
      <c r="BA33" s="104"/>
      <c r="BB33" s="105"/>
      <c r="BC33" s="156"/>
      <c r="BD33" s="157"/>
      <c r="BE33" s="93"/>
      <c r="BF33" s="93"/>
      <c r="BG33" s="104"/>
      <c r="BH33" s="104"/>
      <c r="BI33" s="104"/>
      <c r="BJ33" s="105"/>
      <c r="BK33" s="156"/>
      <c r="BL33" s="157"/>
      <c r="BM33" s="158"/>
      <c r="BN33" s="93"/>
      <c r="BO33" s="158"/>
      <c r="BP33" s="93"/>
      <c r="BQ33" s="104"/>
      <c r="BR33" s="93"/>
      <c r="BS33" s="93"/>
      <c r="BT33" s="93"/>
      <c r="BU33" s="95"/>
      <c r="BV33" s="91"/>
      <c r="BW33" s="92"/>
      <c r="BX33" s="152"/>
      <c r="BY33" s="155"/>
      <c r="BZ33" s="104"/>
      <c r="CA33" s="104"/>
      <c r="CB33" s="104"/>
      <c r="CC33" s="104"/>
      <c r="CD33" s="105"/>
      <c r="CE33" s="156"/>
      <c r="CF33" s="157"/>
      <c r="CG33" s="158"/>
      <c r="CH33" s="93"/>
      <c r="CI33" s="95"/>
      <c r="CJ33" s="95"/>
      <c r="CK33" s="95"/>
      <c r="CL33" s="91"/>
      <c r="CM33" s="91"/>
      <c r="CN33" s="77"/>
      <c r="CO33" s="152"/>
      <c r="CP33" s="155"/>
      <c r="CQ33" s="161"/>
      <c r="CR33" s="161"/>
      <c r="CS33" s="162"/>
      <c r="CT33" s="163"/>
      <c r="CU33" s="162"/>
      <c r="CV33" s="162"/>
      <c r="CW33" s="163"/>
      <c r="CX33" s="164"/>
      <c r="DA33" s="165"/>
    </row>
    <row r="34" spans="1:111" s="10" customFormat="1" ht="14.25">
      <c r="A34" s="1"/>
      <c r="B34" s="1"/>
      <c r="C34" s="2"/>
      <c r="D34" s="3"/>
      <c r="E34" s="3"/>
      <c r="F34" s="3"/>
      <c r="G34" s="4"/>
      <c r="H34" s="5"/>
      <c r="I34" s="5"/>
      <c r="J34" s="5"/>
      <c r="K34" s="5"/>
      <c r="L34" s="5"/>
      <c r="M34" s="5"/>
      <c r="N34" s="5"/>
      <c r="O34" s="5"/>
      <c r="P34" s="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4"/>
      <c r="AC34" s="5"/>
      <c r="AD34" s="5"/>
      <c r="AE34" s="5"/>
      <c r="AF34" s="5"/>
      <c r="AG34" s="5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7"/>
      <c r="BR34" s="7"/>
      <c r="BS34" s="7"/>
      <c r="BT34" s="7"/>
      <c r="BU34" s="7"/>
      <c r="BV34" s="5"/>
      <c r="BW34" s="5"/>
      <c r="BX34" s="5"/>
      <c r="BY34" s="5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4"/>
      <c r="CP34" s="5"/>
      <c r="CQ34" s="8"/>
      <c r="CR34" s="8"/>
      <c r="CS34" s="1"/>
      <c r="CT34" s="1"/>
      <c r="CU34" s="1"/>
      <c r="CV34" s="1"/>
      <c r="CW34" s="1"/>
      <c r="CX34" s="9"/>
      <c r="CY34"/>
      <c r="CZ34"/>
      <c r="DA34"/>
      <c r="DB34"/>
      <c r="DC34"/>
      <c r="DD34"/>
      <c r="DE34"/>
      <c r="DF34"/>
      <c r="DG34"/>
    </row>
    <row r="35" spans="1:111" s="10" customFormat="1" ht="14.25">
      <c r="A35" s="1"/>
      <c r="B35" s="1"/>
      <c r="C35" s="2"/>
      <c r="D35" s="3"/>
      <c r="E35" s="3"/>
      <c r="F35" s="3"/>
      <c r="G35" s="4"/>
      <c r="H35" s="5"/>
      <c r="I35" s="5"/>
      <c r="J35" s="5"/>
      <c r="K35" s="5"/>
      <c r="L35" s="5"/>
      <c r="M35" s="5"/>
      <c r="N35" s="5"/>
      <c r="O35" s="5"/>
      <c r="P35" s="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4"/>
      <c r="AC35" s="5"/>
      <c r="AD35" s="5"/>
      <c r="AE35" s="5"/>
      <c r="AF35" s="5"/>
      <c r="AG35" s="5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7"/>
      <c r="BR35" s="7"/>
      <c r="BS35" s="7"/>
      <c r="BT35" s="7"/>
      <c r="BU35" s="7"/>
      <c r="BV35" s="5"/>
      <c r="BW35" s="5"/>
      <c r="BX35" s="5"/>
      <c r="BY35" s="5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4"/>
      <c r="CP35" s="5"/>
      <c r="CQ35" s="8"/>
      <c r="CR35" s="8"/>
      <c r="CS35" s="1"/>
      <c r="CT35" s="1"/>
      <c r="CU35" s="1"/>
      <c r="CV35" s="1"/>
      <c r="CW35" s="1"/>
      <c r="CX35" s="9"/>
      <c r="CY35"/>
      <c r="CZ35"/>
      <c r="DA35"/>
      <c r="DB35"/>
      <c r="DC35"/>
      <c r="DD35"/>
      <c r="DE35"/>
      <c r="DF35"/>
      <c r="DG35"/>
    </row>
  </sheetData>
  <sheetProtection/>
  <mergeCells count="44">
    <mergeCell ref="K1:L1"/>
    <mergeCell ref="O1:P1"/>
    <mergeCell ref="AF1:AG1"/>
    <mergeCell ref="BX1:BY1"/>
    <mergeCell ref="K2:L2"/>
    <mergeCell ref="O2:P2"/>
    <mergeCell ref="AF2:AG2"/>
    <mergeCell ref="BX2:BY2"/>
    <mergeCell ref="CO2:CP2"/>
    <mergeCell ref="K3:L3"/>
    <mergeCell ref="O3:P3"/>
    <mergeCell ref="AB3:AC3"/>
    <mergeCell ref="AF3:AG3"/>
    <mergeCell ref="BX3:BY3"/>
    <mergeCell ref="CO3:CP3"/>
    <mergeCell ref="E4:H4"/>
    <mergeCell ref="M4:Y4"/>
    <mergeCell ref="AD4:BN4"/>
    <mergeCell ref="BO4:BP5"/>
    <mergeCell ref="AB5:AC5"/>
    <mergeCell ref="AF5:AG5"/>
    <mergeCell ref="AJ5:AK5"/>
    <mergeCell ref="AO5:AP5"/>
    <mergeCell ref="G5:H5"/>
    <mergeCell ref="K5:L5"/>
    <mergeCell ref="O5:P5"/>
    <mergeCell ref="S5:T5"/>
    <mergeCell ref="X5:Y5"/>
    <mergeCell ref="Z4:AC4"/>
    <mergeCell ref="CL4:CP4"/>
    <mergeCell ref="AR5:AS5"/>
    <mergeCell ref="AW5:AX5"/>
    <mergeCell ref="AZ5:BA5"/>
    <mergeCell ref="BE5:BF5"/>
    <mergeCell ref="BH5:BI5"/>
    <mergeCell ref="BM5:BN5"/>
    <mergeCell ref="BQ4:BU4"/>
    <mergeCell ref="BV4:CH4"/>
    <mergeCell ref="CI4:CK4"/>
    <mergeCell ref="BX5:BY5"/>
    <mergeCell ref="CB5:CC5"/>
    <mergeCell ref="CG5:CH5"/>
    <mergeCell ref="CJ5:CK5"/>
    <mergeCell ref="CO5:CP5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A57"/>
  <sheetViews>
    <sheetView zoomScale="80" zoomScaleNormal="80" zoomScalePageLayoutView="0" workbookViewId="0" topLeftCell="A1">
      <pane xSplit="4" ySplit="6" topLeftCell="AZ7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A7" sqref="A7:IV7"/>
    </sheetView>
  </sheetViews>
  <sheetFormatPr defaultColWidth="9.140625" defaultRowHeight="15" outlineLevelRow="1" outlineLevelCol="2"/>
  <cols>
    <col min="1" max="1" width="4.140625" style="1" customWidth="1"/>
    <col min="2" max="2" width="14.28125" style="1" customWidth="1" outlineLevel="1"/>
    <col min="3" max="3" width="3.7109375" style="2" customWidth="1"/>
    <col min="4" max="4" width="32.00390625" style="3" customWidth="1"/>
    <col min="5" max="9" width="10.28125" style="1" customWidth="1" outlineLevel="1"/>
    <col min="10" max="10" width="7.57421875" style="3" customWidth="1"/>
    <col min="11" max="11" width="8.140625" style="3" customWidth="1"/>
    <col min="12" max="12" width="2.140625" style="4" customWidth="1"/>
    <col min="13" max="13" width="7.7109375" style="5" bestFit="1" customWidth="1"/>
    <col min="14" max="14" width="9.140625" style="3" customWidth="1"/>
    <col min="15" max="15" width="8.8515625" style="3" customWidth="1"/>
    <col min="16" max="16" width="1.8515625" style="3" hidden="1" customWidth="1" outlineLevel="1"/>
    <col min="17" max="17" width="8.140625" style="3" hidden="1" customWidth="1" outlineLevel="1" collapsed="1"/>
    <col min="18" max="18" width="13.140625" style="3" hidden="1" customWidth="1" outlineLevel="1"/>
    <col min="19" max="19" width="12.421875" style="3" hidden="1" customWidth="1" outlineLevel="1"/>
    <col min="20" max="20" width="8.140625" style="3" hidden="1" customWidth="1" outlineLevel="1"/>
    <col min="21" max="21" width="2.28125" style="3" customWidth="1" collapsed="1"/>
    <col min="22" max="22" width="7.8515625" style="3" customWidth="1"/>
    <col min="23" max="24" width="10.00390625" style="5" customWidth="1"/>
    <col min="25" max="25" width="2.7109375" style="5" customWidth="1"/>
    <col min="26" max="26" width="10.00390625" style="5" customWidth="1"/>
    <col min="27" max="27" width="8.7109375" style="3" customWidth="1"/>
    <col min="28" max="28" width="9.57421875" style="3" customWidth="1"/>
    <col min="29" max="29" width="2.57421875" style="3" hidden="1" customWidth="1" outlineLevel="1"/>
    <col min="30" max="30" width="7.57421875" style="3" hidden="1" customWidth="1" outlineLevel="1"/>
    <col min="31" max="31" width="9.57421875" style="3" hidden="1" customWidth="1" outlineLevel="1"/>
    <col min="32" max="32" width="11.421875" style="3" hidden="1" customWidth="1" outlineLevel="1"/>
    <col min="33" max="33" width="9.7109375" style="3" hidden="1" customWidth="1" outlineLevel="1"/>
    <col min="34" max="34" width="2.7109375" style="3" customWidth="1" collapsed="1"/>
    <col min="35" max="35" width="10.28125" style="3" customWidth="1"/>
    <col min="36" max="36" width="9.7109375" style="7" customWidth="1"/>
    <col min="37" max="37" width="11.57421875" style="7" customWidth="1"/>
    <col min="38" max="38" width="7.8515625" style="7" customWidth="1"/>
    <col min="39" max="39" width="9.421875" style="7" customWidth="1"/>
    <col min="40" max="40" width="11.28125" style="7" customWidth="1"/>
    <col min="41" max="41" width="7.7109375" style="7" customWidth="1"/>
    <col min="42" max="42" width="13.57421875" style="7" customWidth="1"/>
    <col min="43" max="43" width="7.57421875" style="3" customWidth="1"/>
    <col min="44" max="44" width="8.140625" style="3" customWidth="1"/>
    <col min="45" max="45" width="2.140625" style="4" customWidth="1"/>
    <col min="46" max="46" width="7.7109375" style="5" bestFit="1" customWidth="1"/>
    <col min="47" max="48" width="10.00390625" style="5" customWidth="1"/>
    <col min="49" max="49" width="2.7109375" style="5" customWidth="1"/>
    <col min="50" max="50" width="10.00390625" style="5" customWidth="1"/>
    <col min="51" max="51" width="9.140625" style="3" customWidth="1"/>
    <col min="52" max="52" width="8.8515625" style="3" customWidth="1"/>
    <col min="53" max="53" width="1.8515625" style="3" hidden="1" customWidth="1" outlineLevel="1"/>
    <col min="54" max="54" width="8.140625" style="3" hidden="1" customWidth="1" outlineLevel="1" collapsed="1"/>
    <col min="55" max="55" width="13.140625" style="3" hidden="1" customWidth="1" outlineLevel="1"/>
    <col min="56" max="56" width="12.421875" style="3" hidden="1" customWidth="1" outlineLevel="1"/>
    <col min="57" max="57" width="8.140625" style="3" hidden="1" customWidth="1" outlineLevel="1"/>
    <col min="58" max="58" width="2.28125" style="3" customWidth="1" collapsed="1"/>
    <col min="59" max="59" width="7.8515625" style="3" customWidth="1"/>
    <col min="60" max="61" width="12.00390625" style="3" hidden="1" customWidth="1" outlineLevel="1"/>
    <col min="62" max="62" width="12.00390625" style="3" customWidth="1" collapsed="1"/>
    <col min="63" max="63" width="14.28125" style="3" customWidth="1"/>
    <col min="64" max="64" width="10.57421875" style="3" customWidth="1"/>
    <col min="65" max="65" width="2.140625" style="4" customWidth="1"/>
    <col min="66" max="66" width="7.8515625" style="5" customWidth="1"/>
    <col min="67" max="67" width="4.7109375" style="10" customWidth="1"/>
    <col min="68" max="70" width="10.28125" style="1" customWidth="1" outlineLevel="1"/>
    <col min="71" max="71" width="10.28125" style="1" customWidth="1" outlineLevel="2"/>
    <col min="72" max="72" width="10.28125" style="1" customWidth="1" outlineLevel="1"/>
    <col min="73" max="73" width="14.8515625" style="9" customWidth="1"/>
    <col min="74" max="249" width="9.140625" style="10" customWidth="1"/>
    <col min="250" max="250" width="0" style="10" hidden="1" customWidth="1"/>
    <col min="251" max="251" width="14.28125" style="10" customWidth="1"/>
    <col min="252" max="252" width="3.7109375" style="10" customWidth="1"/>
    <col min="253" max="253" width="32.00390625" style="10" customWidth="1"/>
    <col min="254" max="16384" width="10.28125" style="10" customWidth="1"/>
  </cols>
  <sheetData>
    <row r="1" spans="14:66" ht="12.75">
      <c r="N1" s="168"/>
      <c r="O1" s="168"/>
      <c r="P1" s="168"/>
      <c r="Q1" s="168"/>
      <c r="R1" s="168"/>
      <c r="S1" s="168"/>
      <c r="T1" s="168"/>
      <c r="U1" s="168"/>
      <c r="V1" s="168"/>
      <c r="W1" s="166"/>
      <c r="X1" s="169" t="s">
        <v>0</v>
      </c>
      <c r="Y1" s="305">
        <v>0.09999999999999999</v>
      </c>
      <c r="Z1" s="306"/>
      <c r="AA1" s="168"/>
      <c r="AB1" s="168"/>
      <c r="AC1" s="168"/>
      <c r="AD1" s="168"/>
      <c r="AE1" s="168"/>
      <c r="AF1" s="168"/>
      <c r="AG1" s="168"/>
      <c r="AH1" s="168"/>
      <c r="AI1" s="168"/>
      <c r="AU1" s="166"/>
      <c r="AV1" s="167" t="s">
        <v>0</v>
      </c>
      <c r="AW1" s="305">
        <v>2.3148148148148147E-05</v>
      </c>
      <c r="AX1" s="306"/>
      <c r="AY1" s="168"/>
      <c r="AZ1" s="168"/>
      <c r="BA1" s="168"/>
      <c r="BB1" s="168"/>
      <c r="BC1" s="168"/>
      <c r="BD1" s="168"/>
      <c r="BE1" s="168"/>
      <c r="BF1" s="168"/>
      <c r="BG1" s="168"/>
      <c r="BH1" s="7"/>
      <c r="BI1" s="7"/>
      <c r="BJ1" s="7"/>
      <c r="BK1" s="7"/>
      <c r="BL1" s="7"/>
      <c r="BM1" s="7"/>
      <c r="BN1" s="7"/>
    </row>
    <row r="2" spans="1:73" ht="18">
      <c r="A2" s="2"/>
      <c r="B2" s="2"/>
      <c r="C2" s="170"/>
      <c r="D2" s="13" t="s">
        <v>53</v>
      </c>
      <c r="E2" s="171"/>
      <c r="F2" s="171"/>
      <c r="G2" s="171"/>
      <c r="H2" s="171"/>
      <c r="I2" s="171"/>
      <c r="J2" s="315"/>
      <c r="K2" s="315"/>
      <c r="L2" s="315"/>
      <c r="M2" s="315"/>
      <c r="N2" s="16"/>
      <c r="O2" s="16"/>
      <c r="P2" s="16"/>
      <c r="Q2" s="16"/>
      <c r="R2" s="16"/>
      <c r="S2" s="16"/>
      <c r="T2" s="16"/>
      <c r="U2" s="14"/>
      <c r="V2" s="14"/>
      <c r="W2" s="18"/>
      <c r="X2" s="15" t="s">
        <v>2</v>
      </c>
      <c r="Y2" s="303">
        <v>0.010416666666666666</v>
      </c>
      <c r="Z2" s="304"/>
      <c r="AA2" s="16"/>
      <c r="AB2" s="16"/>
      <c r="AC2" s="16"/>
      <c r="AD2" s="16"/>
      <c r="AE2" s="16"/>
      <c r="AF2" s="16"/>
      <c r="AG2" s="16"/>
      <c r="AH2" s="14"/>
      <c r="AI2" s="14"/>
      <c r="AJ2" s="16"/>
      <c r="AK2" s="16"/>
      <c r="AL2" s="16"/>
      <c r="AM2" s="16"/>
      <c r="AN2" s="16"/>
      <c r="AO2" s="16"/>
      <c r="AP2" s="16"/>
      <c r="AQ2" s="315"/>
      <c r="AR2" s="315"/>
      <c r="AS2" s="315"/>
      <c r="AT2" s="315"/>
      <c r="AU2" s="18"/>
      <c r="AV2" s="18" t="s">
        <v>2</v>
      </c>
      <c r="AW2" s="303">
        <v>0</v>
      </c>
      <c r="AX2" s="304"/>
      <c r="AY2" s="16"/>
      <c r="AZ2" s="16"/>
      <c r="BA2" s="16"/>
      <c r="BB2" s="16"/>
      <c r="BC2" s="16"/>
      <c r="BD2" s="16"/>
      <c r="BE2" s="16"/>
      <c r="BF2" s="14"/>
      <c r="BG2" s="14"/>
      <c r="BH2" s="14"/>
      <c r="BI2" s="14"/>
      <c r="BJ2" s="17"/>
      <c r="BK2" s="17"/>
      <c r="BL2" s="18" t="s">
        <v>2</v>
      </c>
      <c r="BM2" s="311">
        <v>0.016666666666666666</v>
      </c>
      <c r="BN2" s="312"/>
      <c r="BP2" s="171"/>
      <c r="BQ2" s="171"/>
      <c r="BR2" s="171"/>
      <c r="BS2" s="171"/>
      <c r="BT2" s="171"/>
      <c r="BU2" s="172"/>
    </row>
    <row r="3" spans="4:73" ht="22.5">
      <c r="D3" s="173"/>
      <c r="E3" s="40"/>
      <c r="F3" s="40"/>
      <c r="G3" s="40"/>
      <c r="H3" s="40"/>
      <c r="I3" s="40"/>
      <c r="J3" s="174"/>
      <c r="K3" s="34"/>
      <c r="L3" s="175"/>
      <c r="M3" s="176"/>
      <c r="N3" s="29"/>
      <c r="O3" s="29"/>
      <c r="P3" s="29"/>
      <c r="Q3" s="29"/>
      <c r="R3" s="30"/>
      <c r="S3" s="30"/>
      <c r="T3" s="30"/>
      <c r="U3" s="31"/>
      <c r="V3" s="31"/>
      <c r="W3" s="177"/>
      <c r="X3" s="18"/>
      <c r="Y3" s="289">
        <v>0.08958333333333332</v>
      </c>
      <c r="Z3" s="290"/>
      <c r="AA3" s="178"/>
      <c r="AB3" s="106"/>
      <c r="AC3" s="106"/>
      <c r="AD3" s="106"/>
      <c r="AE3" s="106"/>
      <c r="AF3" s="106"/>
      <c r="AG3" s="106"/>
      <c r="AH3" s="289">
        <v>0.03125</v>
      </c>
      <c r="AI3" s="290"/>
      <c r="AJ3" s="29"/>
      <c r="AK3" s="29"/>
      <c r="AL3" s="29"/>
      <c r="AM3" s="29"/>
      <c r="AN3" s="29"/>
      <c r="AO3" s="29"/>
      <c r="AP3" s="29"/>
      <c r="AQ3" s="174"/>
      <c r="AR3" s="179" t="s">
        <v>54</v>
      </c>
      <c r="AS3" s="313">
        <v>0.16666666666666666</v>
      </c>
      <c r="AT3" s="314"/>
      <c r="AU3" s="39"/>
      <c r="AV3" s="18"/>
      <c r="AW3" s="289">
        <v>2.3148148148148147E-05</v>
      </c>
      <c r="AX3" s="290"/>
      <c r="AY3" s="29"/>
      <c r="AZ3" s="29"/>
      <c r="BA3" s="29"/>
      <c r="BB3" s="29"/>
      <c r="BC3" s="30"/>
      <c r="BD3" s="30"/>
      <c r="BE3" s="30"/>
      <c r="BF3" s="31"/>
      <c r="BG3" s="31"/>
      <c r="BH3" s="32"/>
      <c r="BI3" s="33">
        <v>0.0006944444444444445</v>
      </c>
      <c r="BJ3" s="34"/>
      <c r="BK3" s="34"/>
      <c r="BL3" s="179" t="s">
        <v>55</v>
      </c>
      <c r="BM3" s="313">
        <v>0.16666666666666666</v>
      </c>
      <c r="BN3" s="314"/>
      <c r="BP3" s="180"/>
      <c r="BQ3" s="180"/>
      <c r="BR3" s="180"/>
      <c r="BS3" s="180"/>
      <c r="BT3" s="181"/>
      <c r="BU3" s="41"/>
    </row>
    <row r="4" spans="1:73" ht="60.75" customHeight="1">
      <c r="A4" s="42" t="s">
        <v>6</v>
      </c>
      <c r="B4" s="42" t="s">
        <v>7</v>
      </c>
      <c r="C4" s="42" t="s">
        <v>8</v>
      </c>
      <c r="D4" s="43" t="s">
        <v>9</v>
      </c>
      <c r="E4" s="46" t="s">
        <v>20</v>
      </c>
      <c r="F4" s="182" t="s">
        <v>21</v>
      </c>
      <c r="G4" s="46" t="s">
        <v>22</v>
      </c>
      <c r="H4" s="46" t="s">
        <v>23</v>
      </c>
      <c r="I4" s="48" t="s">
        <v>24</v>
      </c>
      <c r="J4" s="296" t="s">
        <v>56</v>
      </c>
      <c r="K4" s="297"/>
      <c r="L4" s="297"/>
      <c r="M4" s="298"/>
      <c r="N4" s="291" t="s">
        <v>57</v>
      </c>
      <c r="O4" s="292"/>
      <c r="P4" s="292"/>
      <c r="Q4" s="292"/>
      <c r="R4" s="292"/>
      <c r="S4" s="292"/>
      <c r="T4" s="292"/>
      <c r="U4" s="292"/>
      <c r="V4" s="293"/>
      <c r="W4" s="291" t="s">
        <v>58</v>
      </c>
      <c r="X4" s="292"/>
      <c r="Y4" s="292"/>
      <c r="Z4" s="292"/>
      <c r="AA4" s="292"/>
      <c r="AB4" s="292"/>
      <c r="AC4" s="292"/>
      <c r="AD4" s="292"/>
      <c r="AE4" s="292"/>
      <c r="AF4" s="292"/>
      <c r="AG4" s="293"/>
      <c r="AH4" s="289">
        <v>0.010891203703703703</v>
      </c>
      <c r="AI4" s="290"/>
      <c r="AJ4" s="291" t="s">
        <v>16</v>
      </c>
      <c r="AK4" s="292"/>
      <c r="AL4" s="292"/>
      <c r="AM4" s="292"/>
      <c r="AN4" s="292"/>
      <c r="AO4" s="292"/>
      <c r="AP4" s="293"/>
      <c r="AQ4" s="296" t="s">
        <v>59</v>
      </c>
      <c r="AR4" s="297"/>
      <c r="AS4" s="297"/>
      <c r="AT4" s="298"/>
      <c r="AU4" s="291" t="s">
        <v>60</v>
      </c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3"/>
      <c r="BH4" s="286" t="s">
        <v>61</v>
      </c>
      <c r="BI4" s="287"/>
      <c r="BJ4" s="287"/>
      <c r="BK4" s="287"/>
      <c r="BL4" s="287"/>
      <c r="BM4" s="287"/>
      <c r="BN4" s="288"/>
      <c r="BP4" s="46" t="s">
        <v>20</v>
      </c>
      <c r="BQ4" s="183" t="s">
        <v>21</v>
      </c>
      <c r="BR4" s="46" t="s">
        <v>22</v>
      </c>
      <c r="BS4" s="46" t="s">
        <v>23</v>
      </c>
      <c r="BT4" s="48" t="s">
        <v>24</v>
      </c>
      <c r="BU4" s="307" t="s">
        <v>62</v>
      </c>
    </row>
    <row r="5" spans="1:73" ht="64.5" customHeight="1" thickBot="1">
      <c r="A5" s="50"/>
      <c r="B5" s="50"/>
      <c r="C5" s="51"/>
      <c r="D5" s="52"/>
      <c r="E5" s="68" t="s">
        <v>45</v>
      </c>
      <c r="F5" s="68" t="s">
        <v>45</v>
      </c>
      <c r="G5" s="68" t="s">
        <v>45</v>
      </c>
      <c r="H5" s="68" t="s">
        <v>45</v>
      </c>
      <c r="I5" s="69" t="s">
        <v>45</v>
      </c>
      <c r="J5" s="53" t="s">
        <v>28</v>
      </c>
      <c r="K5" s="54" t="s">
        <v>26</v>
      </c>
      <c r="L5" s="294" t="s">
        <v>27</v>
      </c>
      <c r="M5" s="294"/>
      <c r="N5" s="57" t="s">
        <v>63</v>
      </c>
      <c r="O5" s="57" t="s">
        <v>32</v>
      </c>
      <c r="P5" s="280" t="s">
        <v>33</v>
      </c>
      <c r="Q5" s="280"/>
      <c r="R5" s="58"/>
      <c r="S5" s="58"/>
      <c r="T5" s="58"/>
      <c r="U5" s="281">
        <v>0.0324537037037037</v>
      </c>
      <c r="V5" s="281"/>
      <c r="W5" s="59" t="s">
        <v>28</v>
      </c>
      <c r="X5" s="60" t="s">
        <v>26</v>
      </c>
      <c r="Y5" s="294" t="s">
        <v>29</v>
      </c>
      <c r="Z5" s="294" t="s">
        <v>30</v>
      </c>
      <c r="AA5" s="184" t="s">
        <v>64</v>
      </c>
      <c r="AB5" s="184" t="s">
        <v>65</v>
      </c>
      <c r="AC5" s="309" t="s">
        <v>33</v>
      </c>
      <c r="AD5" s="310"/>
      <c r="AE5" s="185"/>
      <c r="AF5" s="185"/>
      <c r="AG5" s="185"/>
      <c r="AH5" s="279" t="s">
        <v>27</v>
      </c>
      <c r="AI5" s="279"/>
      <c r="AJ5" s="61" t="s">
        <v>39</v>
      </c>
      <c r="AK5" s="61" t="s">
        <v>40</v>
      </c>
      <c r="AL5" s="62" t="s">
        <v>41</v>
      </c>
      <c r="AM5" s="61" t="s">
        <v>39</v>
      </c>
      <c r="AN5" s="61" t="s">
        <v>40</v>
      </c>
      <c r="AO5" s="62" t="s">
        <v>41</v>
      </c>
      <c r="AP5" s="63" t="s">
        <v>66</v>
      </c>
      <c r="AQ5" s="53" t="s">
        <v>28</v>
      </c>
      <c r="AR5" s="54" t="s">
        <v>26</v>
      </c>
      <c r="AS5" s="294" t="s">
        <v>27</v>
      </c>
      <c r="AT5" s="294"/>
      <c r="AU5" s="55" t="s">
        <v>28</v>
      </c>
      <c r="AV5" s="56" t="s">
        <v>26</v>
      </c>
      <c r="AW5" s="279" t="s">
        <v>29</v>
      </c>
      <c r="AX5" s="279" t="s">
        <v>30</v>
      </c>
      <c r="AY5" s="57" t="s">
        <v>31</v>
      </c>
      <c r="AZ5" s="57" t="s">
        <v>32</v>
      </c>
      <c r="BA5" s="280" t="s">
        <v>33</v>
      </c>
      <c r="BB5" s="280"/>
      <c r="BC5" s="58"/>
      <c r="BD5" s="58"/>
      <c r="BE5" s="58"/>
      <c r="BF5" s="281">
        <v>0.010960648148148148</v>
      </c>
      <c r="BG5" s="281"/>
      <c r="BH5" s="65" t="s">
        <v>34</v>
      </c>
      <c r="BI5" s="66" t="s">
        <v>35</v>
      </c>
      <c r="BJ5" s="55" t="s">
        <v>28</v>
      </c>
      <c r="BK5" s="55" t="s">
        <v>44</v>
      </c>
      <c r="BL5" s="56" t="s">
        <v>26</v>
      </c>
      <c r="BM5" s="282" t="s">
        <v>27</v>
      </c>
      <c r="BN5" s="282"/>
      <c r="BP5" s="68" t="s">
        <v>45</v>
      </c>
      <c r="BQ5" s="68" t="s">
        <v>45</v>
      </c>
      <c r="BR5" s="68" t="s">
        <v>45</v>
      </c>
      <c r="BS5" s="68" t="s">
        <v>45</v>
      </c>
      <c r="BT5" s="69" t="s">
        <v>45</v>
      </c>
      <c r="BU5" s="308"/>
    </row>
    <row r="6" spans="1:73" ht="9.75" customHeight="1">
      <c r="A6" s="71"/>
      <c r="B6" s="72"/>
      <c r="C6" s="73"/>
      <c r="D6" s="74"/>
      <c r="E6" s="100"/>
      <c r="F6" s="100"/>
      <c r="G6" s="100"/>
      <c r="H6" s="100"/>
      <c r="I6" s="100"/>
      <c r="J6" s="76"/>
      <c r="K6" s="186"/>
      <c r="L6" s="75"/>
      <c r="M6" s="78"/>
      <c r="N6" s="82"/>
      <c r="O6" s="82"/>
      <c r="P6" s="83"/>
      <c r="Q6" s="83"/>
      <c r="R6" s="84"/>
      <c r="S6" s="85"/>
      <c r="T6" s="86"/>
      <c r="U6" s="87"/>
      <c r="V6" s="88"/>
      <c r="W6" s="91"/>
      <c r="X6" s="91"/>
      <c r="Y6" s="75"/>
      <c r="Z6" s="81"/>
      <c r="AA6" s="83"/>
      <c r="AB6" s="83"/>
      <c r="AC6" s="83"/>
      <c r="AD6" s="83"/>
      <c r="AE6" s="84"/>
      <c r="AF6" s="187"/>
      <c r="AG6" s="86"/>
      <c r="AH6" s="188"/>
      <c r="AI6" s="88"/>
      <c r="AJ6" s="83"/>
      <c r="AK6" s="93"/>
      <c r="AL6" s="88"/>
      <c r="AM6" s="83"/>
      <c r="AN6" s="93"/>
      <c r="AO6" s="88"/>
      <c r="AP6" s="94"/>
      <c r="AQ6" s="76"/>
      <c r="AR6" s="186"/>
      <c r="AS6" s="75"/>
      <c r="AT6" s="78"/>
      <c r="AU6" s="79"/>
      <c r="AV6" s="80"/>
      <c r="AW6" s="75"/>
      <c r="AX6" s="81"/>
      <c r="AY6" s="82"/>
      <c r="AZ6" s="82"/>
      <c r="BA6" s="83"/>
      <c r="BB6" s="83"/>
      <c r="BC6" s="84"/>
      <c r="BD6" s="85"/>
      <c r="BE6" s="86"/>
      <c r="BF6" s="87"/>
      <c r="BG6" s="88"/>
      <c r="BH6" s="96"/>
      <c r="BI6" s="97"/>
      <c r="BJ6" s="79"/>
      <c r="BK6" s="79"/>
      <c r="BL6" s="98"/>
      <c r="BM6" s="75"/>
      <c r="BN6" s="81"/>
      <c r="BP6" s="100"/>
      <c r="BQ6" s="100"/>
      <c r="BR6" s="100"/>
      <c r="BS6" s="100"/>
      <c r="BT6" s="100"/>
      <c r="BU6" s="102"/>
    </row>
    <row r="7" spans="1:73" ht="24.75" customHeight="1" hidden="1" outlineLevel="1">
      <c r="A7" s="71">
        <v>1</v>
      </c>
      <c r="B7" s="72" t="str">
        <f>'[1]StartList'!Q7</f>
        <v>Вне зачёта</v>
      </c>
      <c r="C7" s="73">
        <f>'[1]StartList'!B7</f>
        <v>0</v>
      </c>
      <c r="D7" s="74" t="str">
        <f>'[1]StartList'!E7</f>
        <v>Мельникова Яна, Кравченко Руслан</v>
      </c>
      <c r="E7" s="100">
        <f>День1!CS7</f>
        <v>2620</v>
      </c>
      <c r="F7" s="100">
        <f>День1!CT7</f>
        <v>600</v>
      </c>
      <c r="G7" s="100">
        <f>День1!CU7</f>
        <v>4980</v>
      </c>
      <c r="H7" s="100">
        <f>День1!CV7</f>
        <v>0</v>
      </c>
      <c r="I7" s="100">
        <f>День1!CW7</f>
        <v>240</v>
      </c>
      <c r="J7" s="76">
        <v>0.4381944444444445</v>
      </c>
      <c r="K7" s="77"/>
      <c r="L7" s="75" t="s">
        <v>125</v>
      </c>
      <c r="M7" s="78">
        <v>1800</v>
      </c>
      <c r="N7" s="104"/>
      <c r="O7" s="104">
        <v>0.47650462962962964</v>
      </c>
      <c r="P7" s="83" t="s">
        <v>47</v>
      </c>
      <c r="Q7" s="83">
        <v>0</v>
      </c>
      <c r="R7" s="84">
        <v>0.47650462962962964</v>
      </c>
      <c r="S7" s="85">
        <v>0.44405092592592593</v>
      </c>
      <c r="T7" s="86" t="s">
        <v>131</v>
      </c>
      <c r="U7" s="87" t="s">
        <v>125</v>
      </c>
      <c r="V7" s="88">
        <v>1503</v>
      </c>
      <c r="W7" s="91">
        <v>0.5277777777777778</v>
      </c>
      <c r="X7" s="91">
        <v>0.5287268518518519</v>
      </c>
      <c r="Y7" s="75" t="s">
        <v>125</v>
      </c>
      <c r="Z7" s="81">
        <v>0</v>
      </c>
      <c r="AA7" s="83">
        <v>0.5287268518518519</v>
      </c>
      <c r="AB7" s="83">
        <v>0.5567129629629629</v>
      </c>
      <c r="AC7" s="83" t="s">
        <v>47</v>
      </c>
      <c r="AD7" s="83">
        <v>0</v>
      </c>
      <c r="AE7" s="84">
        <v>0.027986111111111045</v>
      </c>
      <c r="AF7" s="187">
        <v>0.003263888888888955</v>
      </c>
      <c r="AG7" s="86">
        <v>0</v>
      </c>
      <c r="AH7" s="188" t="s">
        <v>47</v>
      </c>
      <c r="AI7" s="88">
        <v>0</v>
      </c>
      <c r="AJ7" s="83"/>
      <c r="AK7" s="93"/>
      <c r="AL7" s="88"/>
      <c r="AM7" s="83"/>
      <c r="AN7" s="93"/>
      <c r="AO7" s="88"/>
      <c r="AP7" s="94">
        <v>0</v>
      </c>
      <c r="AQ7" s="76">
        <v>0.6048611111111112</v>
      </c>
      <c r="AR7" s="77">
        <v>0.576388888888889</v>
      </c>
      <c r="AS7" s="75" t="s">
        <v>124</v>
      </c>
      <c r="AT7" s="78">
        <v>900</v>
      </c>
      <c r="AU7" s="79">
        <v>0.5764120370370371</v>
      </c>
      <c r="AV7" s="80">
        <v>0.5966435185185185</v>
      </c>
      <c r="AW7" s="75" t="s">
        <v>125</v>
      </c>
      <c r="AX7" s="81">
        <v>0</v>
      </c>
      <c r="AY7" s="104">
        <v>0.5966435185185185</v>
      </c>
      <c r="AZ7" s="104">
        <v>0.6111226851851852</v>
      </c>
      <c r="BA7" s="83" t="s">
        <v>47</v>
      </c>
      <c r="BB7" s="83">
        <v>0</v>
      </c>
      <c r="BC7" s="84">
        <v>0.01447916666666671</v>
      </c>
      <c r="BD7" s="85">
        <v>0.0035185185185185614</v>
      </c>
      <c r="BE7" s="86">
        <v>304</v>
      </c>
      <c r="BF7" s="87" t="s">
        <v>47</v>
      </c>
      <c r="BG7" s="88">
        <v>304</v>
      </c>
      <c r="BH7" s="96">
        <v>0</v>
      </c>
      <c r="BI7" s="96"/>
      <c r="BJ7" s="79">
        <v>0.7430555555555556</v>
      </c>
      <c r="BK7" s="79">
        <v>0.7263888888888889</v>
      </c>
      <c r="BL7" s="90"/>
      <c r="BM7" s="75" t="s">
        <v>124</v>
      </c>
      <c r="BN7" s="81">
        <v>0</v>
      </c>
      <c r="BP7" s="100">
        <v>4427</v>
      </c>
      <c r="BQ7" s="100">
        <v>600</v>
      </c>
      <c r="BR7" s="100">
        <v>7680</v>
      </c>
      <c r="BS7" s="100">
        <v>0</v>
      </c>
      <c r="BT7" s="100">
        <v>240</v>
      </c>
      <c r="BU7" s="102">
        <v>12947</v>
      </c>
    </row>
    <row r="8" spans="1:73" ht="24.75" customHeight="1" collapsed="1">
      <c r="A8" s="71">
        <f>A7+1</f>
        <v>2</v>
      </c>
      <c r="B8" s="72" t="str">
        <f>'[1]StartList'!Q8</f>
        <v>Профессионал</v>
      </c>
      <c r="C8" s="73">
        <f>'[1]StartList'!B8</f>
        <v>1</v>
      </c>
      <c r="D8" s="74" t="str">
        <f>'[1]StartList'!E8</f>
        <v>Мозговая Светлана, Сальников Евгений</v>
      </c>
      <c r="E8" s="100">
        <f>День1!CS8</f>
        <v>23</v>
      </c>
      <c r="F8" s="100">
        <f>День1!CT8</f>
        <v>0</v>
      </c>
      <c r="G8" s="100">
        <f>День1!CU8</f>
        <v>0</v>
      </c>
      <c r="H8" s="100">
        <f>День1!CV8</f>
        <v>0</v>
      </c>
      <c r="I8" s="100">
        <f>День1!CW8</f>
        <v>0</v>
      </c>
      <c r="J8" s="76">
        <v>0.4590277777777778</v>
      </c>
      <c r="K8" s="77">
        <v>0.4590277777777778</v>
      </c>
      <c r="L8" s="75" t="s">
        <v>124</v>
      </c>
      <c r="M8" s="78">
        <v>0</v>
      </c>
      <c r="N8" s="104">
        <v>0.4611111111111111</v>
      </c>
      <c r="O8" s="104">
        <v>0.49394675925925924</v>
      </c>
      <c r="P8" s="83" t="s">
        <v>47</v>
      </c>
      <c r="Q8" s="83">
        <v>0</v>
      </c>
      <c r="R8" s="84">
        <v>0.032835648148148155</v>
      </c>
      <c r="S8" s="85">
        <v>0.0003819444444444556</v>
      </c>
      <c r="T8" s="86">
        <v>33</v>
      </c>
      <c r="U8" s="87" t="s">
        <v>125</v>
      </c>
      <c r="V8" s="107">
        <v>0</v>
      </c>
      <c r="W8" s="91">
        <v>0.5486111111111112</v>
      </c>
      <c r="X8" s="91">
        <v>0.5803819444444445</v>
      </c>
      <c r="Y8" s="75" t="s">
        <v>125</v>
      </c>
      <c r="Z8" s="81">
        <v>0</v>
      </c>
      <c r="AA8" s="83">
        <v>0.5803819444444445</v>
      </c>
      <c r="AB8" s="83">
        <v>0.6079398148148148</v>
      </c>
      <c r="AC8" s="83" t="s">
        <v>47</v>
      </c>
      <c r="AD8" s="83">
        <v>0</v>
      </c>
      <c r="AE8" s="84">
        <v>0.027557870370370385</v>
      </c>
      <c r="AF8" s="187">
        <v>0.0036921296296296147</v>
      </c>
      <c r="AG8" s="86">
        <v>0</v>
      </c>
      <c r="AH8" s="188" t="s">
        <v>47</v>
      </c>
      <c r="AI8" s="88">
        <v>0</v>
      </c>
      <c r="AJ8" s="83"/>
      <c r="AK8" s="93"/>
      <c r="AL8" s="88"/>
      <c r="AM8" s="83"/>
      <c r="AN8" s="93"/>
      <c r="AO8" s="88"/>
      <c r="AP8" s="94">
        <v>0</v>
      </c>
      <c r="AQ8" s="76">
        <v>0.6277777777777778</v>
      </c>
      <c r="AR8" s="77">
        <v>0.6277777777777778</v>
      </c>
      <c r="AS8" s="75" t="s">
        <v>124</v>
      </c>
      <c r="AT8" s="78">
        <v>0</v>
      </c>
      <c r="AU8" s="79">
        <v>0.627800925925926</v>
      </c>
      <c r="AV8" s="80">
        <v>0.6315740740740741</v>
      </c>
      <c r="AW8" s="75" t="s">
        <v>125</v>
      </c>
      <c r="AX8" s="81">
        <v>0</v>
      </c>
      <c r="AY8" s="104">
        <v>0.6315740740740741</v>
      </c>
      <c r="AZ8" s="104">
        <v>0.6425578703703704</v>
      </c>
      <c r="BA8" s="83" t="s">
        <v>47</v>
      </c>
      <c r="BB8" s="83">
        <v>0</v>
      </c>
      <c r="BC8" s="84">
        <v>0.010983796296296311</v>
      </c>
      <c r="BD8" s="85">
        <v>2.3148148148162753E-05</v>
      </c>
      <c r="BE8" s="86">
        <v>2</v>
      </c>
      <c r="BF8" s="87" t="s">
        <v>47</v>
      </c>
      <c r="BG8" s="88">
        <v>2</v>
      </c>
      <c r="BH8" s="96">
        <v>0</v>
      </c>
      <c r="BI8" s="96"/>
      <c r="BJ8" s="79">
        <v>0.7944444444444444</v>
      </c>
      <c r="BK8" s="79">
        <v>0.7777777777777777</v>
      </c>
      <c r="BL8" s="90"/>
      <c r="BM8" s="75" t="s">
        <v>124</v>
      </c>
      <c r="BN8" s="81">
        <v>0</v>
      </c>
      <c r="BP8" s="100">
        <v>25</v>
      </c>
      <c r="BQ8" s="100">
        <v>0</v>
      </c>
      <c r="BR8" s="100">
        <v>0</v>
      </c>
      <c r="BS8" s="100">
        <v>0</v>
      </c>
      <c r="BT8" s="100">
        <v>0</v>
      </c>
      <c r="BU8" s="102">
        <v>25</v>
      </c>
    </row>
    <row r="9" spans="1:73" ht="24.75" customHeight="1">
      <c r="A9" s="71">
        <f aca="true" t="shared" si="0" ref="A9:A32">A8+1</f>
        <v>3</v>
      </c>
      <c r="B9" s="72" t="str">
        <f>'[1]StartList'!Q9</f>
        <v>Стандарт</v>
      </c>
      <c r="C9" s="73">
        <f>'[1]StartList'!B9</f>
        <v>2</v>
      </c>
      <c r="D9" s="74" t="str">
        <f>'[1]StartList'!E9</f>
        <v>Галочкин Сергей, Куприянов Артём</v>
      </c>
      <c r="E9" s="100">
        <f>День1!CS9</f>
        <v>290</v>
      </c>
      <c r="F9" s="100">
        <f>День1!CT9</f>
        <v>0</v>
      </c>
      <c r="G9" s="100">
        <f>День1!CU9</f>
        <v>0</v>
      </c>
      <c r="H9" s="100">
        <f>День1!CV9</f>
        <v>0</v>
      </c>
      <c r="I9" s="100">
        <f>День1!CW9</f>
        <v>1800</v>
      </c>
      <c r="J9" s="76">
        <v>0.4597222222222222</v>
      </c>
      <c r="K9" s="77">
        <v>0.4597222222222222</v>
      </c>
      <c r="L9" s="75" t="s">
        <v>124</v>
      </c>
      <c r="M9" s="78">
        <v>0</v>
      </c>
      <c r="N9" s="104">
        <v>0.4618055555555556</v>
      </c>
      <c r="O9" s="104">
        <v>0.49854166666666666</v>
      </c>
      <c r="P9" s="83" t="s">
        <v>47</v>
      </c>
      <c r="Q9" s="83">
        <v>0</v>
      </c>
      <c r="R9" s="84">
        <v>0.03673611111111108</v>
      </c>
      <c r="S9" s="85">
        <v>0.004282407407407381</v>
      </c>
      <c r="T9" s="86">
        <v>370</v>
      </c>
      <c r="U9" s="87" t="s">
        <v>47</v>
      </c>
      <c r="V9" s="88">
        <v>370</v>
      </c>
      <c r="W9" s="91">
        <v>0.5493055555555555</v>
      </c>
      <c r="X9" s="91">
        <v>0.587337962962963</v>
      </c>
      <c r="Y9" s="75" t="s">
        <v>125</v>
      </c>
      <c r="Z9" s="81">
        <v>0</v>
      </c>
      <c r="AA9" s="83">
        <v>0.587337962962963</v>
      </c>
      <c r="AB9" s="83">
        <v>0.6413657407407407</v>
      </c>
      <c r="AC9" s="83" t="s">
        <v>47</v>
      </c>
      <c r="AD9" s="83">
        <v>0</v>
      </c>
      <c r="AE9" s="84">
        <v>0.054027777777777675</v>
      </c>
      <c r="AF9" s="187">
        <v>0.022777777777777675</v>
      </c>
      <c r="AG9" s="86">
        <v>1968</v>
      </c>
      <c r="AH9" s="188" t="s">
        <v>47</v>
      </c>
      <c r="AI9" s="88">
        <v>1968</v>
      </c>
      <c r="AJ9" s="83"/>
      <c r="AK9" s="93"/>
      <c r="AL9" s="88"/>
      <c r="AM9" s="83"/>
      <c r="AN9" s="93"/>
      <c r="AO9" s="88"/>
      <c r="AP9" s="94">
        <v>0</v>
      </c>
      <c r="AQ9" s="76">
        <v>0.6284722222222222</v>
      </c>
      <c r="AR9" s="77">
        <v>0.6520833333333333</v>
      </c>
      <c r="AS9" s="75" t="s">
        <v>47</v>
      </c>
      <c r="AT9" s="78">
        <v>900</v>
      </c>
      <c r="AU9" s="79">
        <v>0.6521064814814815</v>
      </c>
      <c r="AV9" s="80">
        <v>0.6556712962962963</v>
      </c>
      <c r="AW9" s="75" t="s">
        <v>125</v>
      </c>
      <c r="AX9" s="81">
        <v>0</v>
      </c>
      <c r="AY9" s="104">
        <v>0.6556712962962963</v>
      </c>
      <c r="AZ9" s="104">
        <v>0.6667708333333334</v>
      </c>
      <c r="BA9" s="83" t="s">
        <v>47</v>
      </c>
      <c r="BB9" s="83">
        <v>0</v>
      </c>
      <c r="BC9" s="84">
        <v>0.011099537037037144</v>
      </c>
      <c r="BD9" s="85">
        <v>0.0001388888888889956</v>
      </c>
      <c r="BE9" s="86">
        <v>12</v>
      </c>
      <c r="BF9" s="87" t="s">
        <v>47</v>
      </c>
      <c r="BG9" s="88">
        <v>12</v>
      </c>
      <c r="BH9" s="96">
        <v>0</v>
      </c>
      <c r="BI9" s="96"/>
      <c r="BJ9" s="79">
        <v>0.81875</v>
      </c>
      <c r="BK9" s="79">
        <v>0.8020833333333333</v>
      </c>
      <c r="BL9" s="90"/>
      <c r="BM9" s="75" t="s">
        <v>124</v>
      </c>
      <c r="BN9" s="81">
        <v>0</v>
      </c>
      <c r="BP9" s="100">
        <v>2640</v>
      </c>
      <c r="BQ9" s="100">
        <v>0</v>
      </c>
      <c r="BR9" s="100">
        <v>900</v>
      </c>
      <c r="BS9" s="100">
        <v>0</v>
      </c>
      <c r="BT9" s="100">
        <v>1800</v>
      </c>
      <c r="BU9" s="102">
        <v>5340</v>
      </c>
    </row>
    <row r="10" spans="1:73" ht="24.75" customHeight="1">
      <c r="A10" s="71">
        <f t="shared" si="0"/>
        <v>4</v>
      </c>
      <c r="B10" s="72" t="str">
        <f>'[1]StartList'!Q10</f>
        <v>Стандарт</v>
      </c>
      <c r="C10" s="73">
        <f>'[1]StartList'!B10</f>
        <v>3</v>
      </c>
      <c r="D10" s="74" t="str">
        <f>'[1]StartList'!E10</f>
        <v>Попов Вадим, Руновский Сергей</v>
      </c>
      <c r="E10" s="100">
        <f>День1!CS10</f>
        <v>504</v>
      </c>
      <c r="F10" s="100">
        <f>День1!CT10</f>
        <v>0</v>
      </c>
      <c r="G10" s="100">
        <f>День1!CU10</f>
        <v>0</v>
      </c>
      <c r="H10" s="100">
        <f>День1!CV10</f>
        <v>0</v>
      </c>
      <c r="I10" s="100">
        <f>День1!CW10</f>
        <v>0</v>
      </c>
      <c r="J10" s="76">
        <v>0.460416666666667</v>
      </c>
      <c r="K10" s="77">
        <v>0.4604166666666667</v>
      </c>
      <c r="L10" s="75" t="s">
        <v>124</v>
      </c>
      <c r="M10" s="78">
        <v>0</v>
      </c>
      <c r="N10" s="104">
        <v>0.46249999999999997</v>
      </c>
      <c r="O10" s="104">
        <v>0.49519675925925927</v>
      </c>
      <c r="P10" s="83" t="s">
        <v>47</v>
      </c>
      <c r="Q10" s="83">
        <v>0</v>
      </c>
      <c r="R10" s="84">
        <v>0.0326967592592593</v>
      </c>
      <c r="S10" s="85">
        <v>0.0002430555555556005</v>
      </c>
      <c r="T10" s="86">
        <v>21</v>
      </c>
      <c r="U10" s="87" t="s">
        <v>47</v>
      </c>
      <c r="V10" s="88">
        <v>21</v>
      </c>
      <c r="W10" s="91">
        <v>0.55</v>
      </c>
      <c r="X10" s="91">
        <v>0.5738888888888889</v>
      </c>
      <c r="Y10" s="75" t="s">
        <v>125</v>
      </c>
      <c r="Z10" s="81">
        <v>0</v>
      </c>
      <c r="AA10" s="83">
        <v>0.5738888888888889</v>
      </c>
      <c r="AB10" s="83">
        <v>0.606574074074074</v>
      </c>
      <c r="AC10" s="83" t="s">
        <v>47</v>
      </c>
      <c r="AD10" s="83">
        <v>0</v>
      </c>
      <c r="AE10" s="84">
        <v>0.03268518518518515</v>
      </c>
      <c r="AF10" s="187">
        <v>0.0014351851851851505</v>
      </c>
      <c r="AG10" s="86">
        <v>124</v>
      </c>
      <c r="AH10" s="188" t="s">
        <v>47</v>
      </c>
      <c r="AI10" s="88">
        <v>124</v>
      </c>
      <c r="AJ10" s="83"/>
      <c r="AK10" s="93"/>
      <c r="AL10" s="88"/>
      <c r="AM10" s="83"/>
      <c r="AN10" s="93"/>
      <c r="AO10" s="88"/>
      <c r="AP10" s="94">
        <v>0</v>
      </c>
      <c r="AQ10" s="76">
        <v>0.6291666666666667</v>
      </c>
      <c r="AR10" s="77">
        <v>0.6291666666666667</v>
      </c>
      <c r="AS10" s="75" t="s">
        <v>124</v>
      </c>
      <c r="AT10" s="78">
        <v>0</v>
      </c>
      <c r="AU10" s="79">
        <v>0.6291898148148148</v>
      </c>
      <c r="AV10" s="80">
        <v>0.6327083333333333</v>
      </c>
      <c r="AW10" s="75" t="s">
        <v>125</v>
      </c>
      <c r="AX10" s="81">
        <v>0</v>
      </c>
      <c r="AY10" s="104">
        <v>0.6327083333333333</v>
      </c>
      <c r="AZ10" s="104">
        <v>0.6470601851851852</v>
      </c>
      <c r="BA10" s="83" t="s">
        <v>47</v>
      </c>
      <c r="BB10" s="83">
        <v>0</v>
      </c>
      <c r="BC10" s="84">
        <v>0.014351851851851838</v>
      </c>
      <c r="BD10" s="85">
        <v>0.0033912037037036897</v>
      </c>
      <c r="BE10" s="86">
        <v>293</v>
      </c>
      <c r="BF10" s="87" t="s">
        <v>47</v>
      </c>
      <c r="BG10" s="88">
        <v>293</v>
      </c>
      <c r="BH10" s="96">
        <v>0</v>
      </c>
      <c r="BI10" s="96"/>
      <c r="BJ10" s="79">
        <v>0.7958333333333333</v>
      </c>
      <c r="BK10" s="79">
        <v>0.7791666666666666</v>
      </c>
      <c r="BL10" s="90"/>
      <c r="BM10" s="75" t="s">
        <v>124</v>
      </c>
      <c r="BN10" s="81">
        <v>0</v>
      </c>
      <c r="BP10" s="100">
        <v>942</v>
      </c>
      <c r="BQ10" s="100">
        <v>0</v>
      </c>
      <c r="BR10" s="100">
        <v>0</v>
      </c>
      <c r="BS10" s="100">
        <v>0</v>
      </c>
      <c r="BT10" s="100">
        <v>0</v>
      </c>
      <c r="BU10" s="102">
        <v>942</v>
      </c>
    </row>
    <row r="11" spans="1:73" ht="24.75" customHeight="1">
      <c r="A11" s="71">
        <f t="shared" si="0"/>
        <v>5</v>
      </c>
      <c r="B11" s="72" t="str">
        <f>'[1]StartList'!Q17</f>
        <v>Стандарт</v>
      </c>
      <c r="C11" s="73">
        <f>'[1]StartList'!B11</f>
        <v>4</v>
      </c>
      <c r="D11" s="74" t="str">
        <f>'[1]StartList'!E11</f>
        <v>Лариков Иван, Рейснер Андрей</v>
      </c>
      <c r="E11" s="100">
        <f>День1!CS11</f>
        <v>147</v>
      </c>
      <c r="F11" s="100">
        <f>День1!CT11</f>
        <v>0</v>
      </c>
      <c r="G11" s="100">
        <f>День1!CU11</f>
        <v>0</v>
      </c>
      <c r="H11" s="100">
        <f>День1!CV11</f>
        <v>0</v>
      </c>
      <c r="I11" s="100">
        <f>День1!CW11</f>
        <v>0</v>
      </c>
      <c r="J11" s="76">
        <v>0.461111111111111</v>
      </c>
      <c r="K11" s="77">
        <v>0.4611111111111111</v>
      </c>
      <c r="L11" s="75" t="s">
        <v>124</v>
      </c>
      <c r="M11" s="78">
        <v>0</v>
      </c>
      <c r="N11" s="104">
        <v>0.46319444444444446</v>
      </c>
      <c r="O11" s="104">
        <v>0.4959027777777778</v>
      </c>
      <c r="P11" s="83" t="s">
        <v>47</v>
      </c>
      <c r="Q11" s="83">
        <v>0</v>
      </c>
      <c r="R11" s="84">
        <v>0.03270833333333334</v>
      </c>
      <c r="S11" s="85">
        <v>0.00025462962962963936</v>
      </c>
      <c r="T11" s="86">
        <v>22</v>
      </c>
      <c r="U11" s="87" t="s">
        <v>47</v>
      </c>
      <c r="V11" s="88">
        <v>22</v>
      </c>
      <c r="W11" s="91">
        <v>0.5506944444444444</v>
      </c>
      <c r="X11" s="91">
        <v>0.5869097222222223</v>
      </c>
      <c r="Y11" s="75" t="s">
        <v>125</v>
      </c>
      <c r="Z11" s="81">
        <v>0</v>
      </c>
      <c r="AA11" s="83">
        <v>0.5869097222222223</v>
      </c>
      <c r="AB11" s="83">
        <v>0.6169444444444444</v>
      </c>
      <c r="AC11" s="83" t="s">
        <v>47</v>
      </c>
      <c r="AD11" s="83">
        <v>0</v>
      </c>
      <c r="AE11" s="84">
        <v>0.030034722222222143</v>
      </c>
      <c r="AF11" s="187">
        <v>0.0012152777777778567</v>
      </c>
      <c r="AG11" s="86">
        <v>0</v>
      </c>
      <c r="AH11" s="188" t="s">
        <v>47</v>
      </c>
      <c r="AI11" s="88">
        <v>0</v>
      </c>
      <c r="AJ11" s="83"/>
      <c r="AK11" s="93"/>
      <c r="AL11" s="88"/>
      <c r="AM11" s="83"/>
      <c r="AN11" s="93"/>
      <c r="AO11" s="88"/>
      <c r="AP11" s="94">
        <v>0</v>
      </c>
      <c r="AQ11" s="76">
        <v>0.6298611111111111</v>
      </c>
      <c r="AR11" s="77">
        <v>0.6298611111111111</v>
      </c>
      <c r="AS11" s="75" t="s">
        <v>124</v>
      </c>
      <c r="AT11" s="78">
        <v>0</v>
      </c>
      <c r="AU11" s="79">
        <v>0.6298842592592593</v>
      </c>
      <c r="AV11" s="80">
        <v>0.6328935185185185</v>
      </c>
      <c r="AW11" s="75" t="s">
        <v>125</v>
      </c>
      <c r="AX11" s="81">
        <v>0</v>
      </c>
      <c r="AY11" s="104">
        <v>0.6328935185185185</v>
      </c>
      <c r="AZ11" s="104">
        <v>0.6438541666666667</v>
      </c>
      <c r="BA11" s="83" t="s">
        <v>47</v>
      </c>
      <c r="BB11" s="83">
        <v>0</v>
      </c>
      <c r="BC11" s="84">
        <v>0.010960648148148233</v>
      </c>
      <c r="BD11" s="85">
        <v>8.500145032286355E-17</v>
      </c>
      <c r="BE11" s="86">
        <v>0</v>
      </c>
      <c r="BF11" s="87" t="s">
        <v>125</v>
      </c>
      <c r="BG11" s="88">
        <v>0</v>
      </c>
      <c r="BH11" s="96">
        <v>0</v>
      </c>
      <c r="BI11" s="96"/>
      <c r="BJ11" s="79">
        <v>0.7965277777777777</v>
      </c>
      <c r="BK11" s="79">
        <v>0.779861111111111</v>
      </c>
      <c r="BL11" s="90"/>
      <c r="BM11" s="75" t="s">
        <v>124</v>
      </c>
      <c r="BN11" s="81">
        <v>0</v>
      </c>
      <c r="BP11" s="100">
        <v>169</v>
      </c>
      <c r="BQ11" s="100">
        <v>0</v>
      </c>
      <c r="BR11" s="100">
        <v>0</v>
      </c>
      <c r="BS11" s="100">
        <v>0</v>
      </c>
      <c r="BT11" s="100">
        <v>0</v>
      </c>
      <c r="BU11" s="102">
        <v>169</v>
      </c>
    </row>
    <row r="12" spans="1:73" ht="24.75" customHeight="1">
      <c r="A12" s="71">
        <f t="shared" si="0"/>
        <v>6</v>
      </c>
      <c r="B12" s="72" t="str">
        <f>'[1]StartList'!Q12</f>
        <v>Стандарт</v>
      </c>
      <c r="C12" s="73">
        <f>'[1]StartList'!B12</f>
        <v>5</v>
      </c>
      <c r="D12" s="74" t="str">
        <f>'[1]StartList'!E12</f>
        <v>Корочкин Олег, Корочкина Анна</v>
      </c>
      <c r="E12" s="100">
        <f>День1!CS12</f>
        <v>609</v>
      </c>
      <c r="F12" s="100">
        <f>День1!CT12</f>
        <v>0</v>
      </c>
      <c r="G12" s="100">
        <f>День1!CU12</f>
        <v>0</v>
      </c>
      <c r="H12" s="100">
        <f>День1!CV12</f>
        <v>0</v>
      </c>
      <c r="I12" s="100">
        <f>День1!CW12</f>
        <v>0</v>
      </c>
      <c r="J12" s="76">
        <v>0.461805555555555</v>
      </c>
      <c r="K12" s="77">
        <v>0.4618055555555556</v>
      </c>
      <c r="L12" s="75" t="s">
        <v>47</v>
      </c>
      <c r="M12" s="78">
        <v>0</v>
      </c>
      <c r="N12" s="104">
        <v>0.46388888888888885</v>
      </c>
      <c r="O12" s="104">
        <v>0.4991435185185185</v>
      </c>
      <c r="P12" s="83" t="s">
        <v>47</v>
      </c>
      <c r="Q12" s="83">
        <v>0</v>
      </c>
      <c r="R12" s="84">
        <v>0.035254629629629664</v>
      </c>
      <c r="S12" s="85">
        <v>0.0028009259259259636</v>
      </c>
      <c r="T12" s="86">
        <v>242</v>
      </c>
      <c r="U12" s="87" t="s">
        <v>47</v>
      </c>
      <c r="V12" s="88">
        <v>242</v>
      </c>
      <c r="W12" s="91">
        <v>0.5513888888888889</v>
      </c>
      <c r="X12" s="91">
        <v>0.5590162037037038</v>
      </c>
      <c r="Y12" s="75" t="s">
        <v>125</v>
      </c>
      <c r="Z12" s="81">
        <v>0</v>
      </c>
      <c r="AA12" s="83">
        <v>0.5590162037037038</v>
      </c>
      <c r="AB12" s="83">
        <v>0.5631944444444444</v>
      </c>
      <c r="AC12" s="83" t="s">
        <v>47</v>
      </c>
      <c r="AD12" s="83">
        <v>0</v>
      </c>
      <c r="AE12" s="84">
        <v>0.004178240740740691</v>
      </c>
      <c r="AF12" s="187">
        <v>0.02707175925925931</v>
      </c>
      <c r="AG12" s="86">
        <v>180</v>
      </c>
      <c r="AH12" s="188" t="s">
        <v>124</v>
      </c>
      <c r="AI12" s="88">
        <v>180</v>
      </c>
      <c r="AJ12" s="83">
        <v>0.6134722222222222</v>
      </c>
      <c r="AK12" s="93" t="s">
        <v>67</v>
      </c>
      <c r="AL12" s="88">
        <v>300</v>
      </c>
      <c r="AM12" s="83"/>
      <c r="AN12" s="93"/>
      <c r="AO12" s="88"/>
      <c r="AP12" s="94">
        <v>300</v>
      </c>
      <c r="AQ12" s="76">
        <v>0.6305555555555555</v>
      </c>
      <c r="AR12" s="77">
        <v>0.6277777777777778</v>
      </c>
      <c r="AS12" s="75" t="s">
        <v>124</v>
      </c>
      <c r="AT12" s="78">
        <v>240</v>
      </c>
      <c r="AU12" s="79">
        <v>0.627800925925926</v>
      </c>
      <c r="AV12" s="80">
        <v>0.6326967592592593</v>
      </c>
      <c r="AW12" s="75" t="s">
        <v>125</v>
      </c>
      <c r="AX12" s="81">
        <v>0</v>
      </c>
      <c r="AY12" s="104">
        <v>0.6326967592592593</v>
      </c>
      <c r="AZ12" s="104">
        <v>0.6455092592592593</v>
      </c>
      <c r="BA12" s="83" t="s">
        <v>47</v>
      </c>
      <c r="BB12" s="83">
        <v>0</v>
      </c>
      <c r="BC12" s="84">
        <v>0.012812500000000004</v>
      </c>
      <c r="BD12" s="85">
        <v>0.0018518518518518563</v>
      </c>
      <c r="BE12" s="86">
        <v>160</v>
      </c>
      <c r="BF12" s="87" t="s">
        <v>47</v>
      </c>
      <c r="BG12" s="88">
        <v>160</v>
      </c>
      <c r="BH12" s="96">
        <v>0</v>
      </c>
      <c r="BI12" s="96"/>
      <c r="BJ12" s="79">
        <v>0.7944444444444444</v>
      </c>
      <c r="BK12" s="79">
        <v>0.7777777777777777</v>
      </c>
      <c r="BL12" s="90"/>
      <c r="BM12" s="75" t="s">
        <v>124</v>
      </c>
      <c r="BN12" s="81">
        <v>0</v>
      </c>
      <c r="BP12" s="100">
        <v>1491</v>
      </c>
      <c r="BQ12" s="100">
        <v>0</v>
      </c>
      <c r="BR12" s="100">
        <v>240</v>
      </c>
      <c r="BS12" s="100">
        <v>0</v>
      </c>
      <c r="BT12" s="100">
        <v>0</v>
      </c>
      <c r="BU12" s="102">
        <v>1731</v>
      </c>
    </row>
    <row r="13" spans="1:73" ht="24.75" customHeight="1">
      <c r="A13" s="71">
        <f t="shared" si="0"/>
        <v>7</v>
      </c>
      <c r="B13" s="72" t="str">
        <f>'[1]StartList'!Q13</f>
        <v>Стандарт</v>
      </c>
      <c r="C13" s="73">
        <f>'[1]StartList'!B13</f>
        <v>6</v>
      </c>
      <c r="D13" s="74" t="str">
        <f>'[1]StartList'!E13</f>
        <v>Жаринов Сергей, Лихачёва Юлия</v>
      </c>
      <c r="E13" s="126"/>
      <c r="F13" s="126"/>
      <c r="G13" s="126"/>
      <c r="H13" s="126"/>
      <c r="I13" s="126"/>
      <c r="J13" s="189"/>
      <c r="K13" s="110"/>
      <c r="L13" s="111"/>
      <c r="M13" s="112"/>
      <c r="N13" s="116"/>
      <c r="O13" s="116"/>
      <c r="P13" s="116"/>
      <c r="Q13" s="116"/>
      <c r="R13" s="117"/>
      <c r="S13" s="118"/>
      <c r="T13" s="119"/>
      <c r="U13" s="120"/>
      <c r="V13" s="121"/>
      <c r="W13" s="113"/>
      <c r="X13" s="113"/>
      <c r="Y13" s="111"/>
      <c r="Z13" s="115"/>
      <c r="AA13" s="116"/>
      <c r="AB13" s="116"/>
      <c r="AC13" s="116"/>
      <c r="AD13" s="116"/>
      <c r="AE13" s="117"/>
      <c r="AF13" s="190"/>
      <c r="AG13" s="119"/>
      <c r="AH13" s="191"/>
      <c r="AI13" s="121"/>
      <c r="AJ13" s="116"/>
      <c r="AK13" s="123"/>
      <c r="AL13" s="121"/>
      <c r="AM13" s="116"/>
      <c r="AN13" s="123"/>
      <c r="AO13" s="121"/>
      <c r="AP13" s="124"/>
      <c r="AQ13" s="189"/>
      <c r="AR13" s="110"/>
      <c r="AS13" s="111"/>
      <c r="AT13" s="112"/>
      <c r="AU13" s="113"/>
      <c r="AV13" s="114"/>
      <c r="AW13" s="111"/>
      <c r="AX13" s="115"/>
      <c r="AY13" s="116"/>
      <c r="AZ13" s="116"/>
      <c r="BA13" s="116"/>
      <c r="BB13" s="116"/>
      <c r="BC13" s="117"/>
      <c r="BD13" s="118"/>
      <c r="BE13" s="119"/>
      <c r="BF13" s="120"/>
      <c r="BG13" s="121"/>
      <c r="BH13" s="89"/>
      <c r="BI13" s="89"/>
      <c r="BJ13" s="113"/>
      <c r="BK13" s="113"/>
      <c r="BL13" s="110"/>
      <c r="BM13" s="111"/>
      <c r="BN13" s="115"/>
      <c r="BO13" s="192"/>
      <c r="BP13" s="126"/>
      <c r="BQ13" s="126"/>
      <c r="BR13" s="126"/>
      <c r="BS13" s="126"/>
      <c r="BT13" s="126"/>
      <c r="BU13" s="128" t="s">
        <v>48</v>
      </c>
    </row>
    <row r="14" spans="1:73" ht="24.75" customHeight="1">
      <c r="A14" s="71">
        <f t="shared" si="0"/>
        <v>8</v>
      </c>
      <c r="B14" s="72" t="str">
        <f>'[1]StartList'!Q14</f>
        <v>Стандарт</v>
      </c>
      <c r="C14" s="73">
        <f>'[1]StartList'!B14</f>
        <v>7</v>
      </c>
      <c r="D14" s="74" t="str">
        <f>'[1]StartList'!E14</f>
        <v>Тынчеров Евгений, Синицын Алексей</v>
      </c>
      <c r="E14" s="100">
        <f>День1!CS14</f>
        <v>499</v>
      </c>
      <c r="F14" s="100">
        <f>День1!CT14</f>
        <v>0</v>
      </c>
      <c r="G14" s="100">
        <f>День1!CU14</f>
        <v>0</v>
      </c>
      <c r="H14" s="100">
        <f>День1!CV14</f>
        <v>0</v>
      </c>
      <c r="I14" s="100">
        <f>День1!CW14</f>
        <v>0</v>
      </c>
      <c r="J14" s="76">
        <v>0.463194444444444</v>
      </c>
      <c r="K14" s="77">
        <v>0.46319444444444446</v>
      </c>
      <c r="L14" s="75" t="s">
        <v>124</v>
      </c>
      <c r="M14" s="78">
        <v>0</v>
      </c>
      <c r="N14" s="104">
        <v>0.46527777777777773</v>
      </c>
      <c r="O14" s="104">
        <v>0.49953703703703706</v>
      </c>
      <c r="P14" s="83" t="s">
        <v>47</v>
      </c>
      <c r="Q14" s="83">
        <v>0</v>
      </c>
      <c r="R14" s="84">
        <v>0.03425925925925932</v>
      </c>
      <c r="S14" s="85">
        <v>0.0018055555555556227</v>
      </c>
      <c r="T14" s="86">
        <v>156</v>
      </c>
      <c r="U14" s="87" t="s">
        <v>47</v>
      </c>
      <c r="V14" s="88">
        <v>156</v>
      </c>
      <c r="W14" s="91">
        <v>0.5527777777777778</v>
      </c>
      <c r="X14" s="91">
        <v>0.5783333333333334</v>
      </c>
      <c r="Y14" s="75" t="s">
        <v>125</v>
      </c>
      <c r="Z14" s="81">
        <v>0</v>
      </c>
      <c r="AA14" s="83">
        <v>0.5783333333333334</v>
      </c>
      <c r="AB14" s="83">
        <v>0.5818287037037037</v>
      </c>
      <c r="AC14" s="83" t="s">
        <v>47</v>
      </c>
      <c r="AD14" s="83">
        <v>0</v>
      </c>
      <c r="AE14" s="84">
        <v>0.0034953703703702876</v>
      </c>
      <c r="AF14" s="187">
        <v>0.027754629629629712</v>
      </c>
      <c r="AG14" s="86">
        <v>180</v>
      </c>
      <c r="AH14" s="188" t="s">
        <v>124</v>
      </c>
      <c r="AI14" s="88">
        <v>180</v>
      </c>
      <c r="AJ14" s="83">
        <v>0.6424537037037037</v>
      </c>
      <c r="AK14" s="93" t="s">
        <v>67</v>
      </c>
      <c r="AL14" s="88">
        <v>300</v>
      </c>
      <c r="AM14" s="83"/>
      <c r="AN14" s="93"/>
      <c r="AO14" s="88"/>
      <c r="AP14" s="94">
        <v>300</v>
      </c>
      <c r="AQ14" s="76">
        <v>0.6319444444444444</v>
      </c>
      <c r="AR14" s="77">
        <v>0.6541666666666667</v>
      </c>
      <c r="AS14" s="75" t="s">
        <v>47</v>
      </c>
      <c r="AT14" s="78">
        <v>900</v>
      </c>
      <c r="AU14" s="79">
        <v>0.6541898148148149</v>
      </c>
      <c r="AV14" s="80">
        <v>0.6619907407407407</v>
      </c>
      <c r="AW14" s="75" t="s">
        <v>125</v>
      </c>
      <c r="AX14" s="81">
        <v>0</v>
      </c>
      <c r="AY14" s="104">
        <v>0.6619907407407407</v>
      </c>
      <c r="AZ14" s="104">
        <v>0.6734490740740741</v>
      </c>
      <c r="BA14" s="83" t="s">
        <v>47</v>
      </c>
      <c r="BB14" s="83">
        <v>0</v>
      </c>
      <c r="BC14" s="84">
        <v>0.011458333333333348</v>
      </c>
      <c r="BD14" s="85">
        <v>0.0004976851851852</v>
      </c>
      <c r="BE14" s="86">
        <v>43</v>
      </c>
      <c r="BF14" s="87" t="s">
        <v>47</v>
      </c>
      <c r="BG14" s="88">
        <v>43</v>
      </c>
      <c r="BH14" s="96">
        <v>0</v>
      </c>
      <c r="BI14" s="96"/>
      <c r="BJ14" s="79">
        <v>0.8208333333333333</v>
      </c>
      <c r="BK14" s="79">
        <v>0.8041666666666666</v>
      </c>
      <c r="BL14" s="90"/>
      <c r="BM14" s="75" t="s">
        <v>124</v>
      </c>
      <c r="BN14" s="81">
        <v>0</v>
      </c>
      <c r="BP14" s="100">
        <v>1178</v>
      </c>
      <c r="BQ14" s="100">
        <v>0</v>
      </c>
      <c r="BR14" s="100">
        <v>900</v>
      </c>
      <c r="BS14" s="100">
        <v>0</v>
      </c>
      <c r="BT14" s="100">
        <v>0</v>
      </c>
      <c r="BU14" s="102">
        <v>2078</v>
      </c>
    </row>
    <row r="15" spans="1:73" ht="24.75" customHeight="1">
      <c r="A15" s="71">
        <f t="shared" si="0"/>
        <v>9</v>
      </c>
      <c r="B15" s="72" t="str">
        <f>'[1]StartList'!Q15</f>
        <v>Профессионал</v>
      </c>
      <c r="C15" s="73">
        <f>'[1]StartList'!B15</f>
        <v>8</v>
      </c>
      <c r="D15" s="74" t="str">
        <f>'[1]StartList'!E15</f>
        <v>Золотов Антон, Золотова Мария</v>
      </c>
      <c r="E15" s="100">
        <f>День1!CS15</f>
        <v>15</v>
      </c>
      <c r="F15" s="100">
        <f>День1!CT15</f>
        <v>0</v>
      </c>
      <c r="G15" s="100">
        <f>День1!CU15</f>
        <v>0</v>
      </c>
      <c r="H15" s="100">
        <f>День1!CV15</f>
        <v>0</v>
      </c>
      <c r="I15" s="100">
        <f>День1!CW15</f>
        <v>0</v>
      </c>
      <c r="J15" s="76">
        <v>0.463888888888889</v>
      </c>
      <c r="K15" s="77">
        <v>0.46388888888888885</v>
      </c>
      <c r="L15" s="75" t="s">
        <v>124</v>
      </c>
      <c r="M15" s="78">
        <v>0</v>
      </c>
      <c r="N15" s="104">
        <v>0.46597222222222223</v>
      </c>
      <c r="O15" s="104">
        <v>0.5000810185185185</v>
      </c>
      <c r="P15" s="83" t="s">
        <v>47</v>
      </c>
      <c r="Q15" s="83">
        <v>0</v>
      </c>
      <c r="R15" s="84">
        <v>0.03410879629629626</v>
      </c>
      <c r="S15" s="85">
        <v>0.0016550925925925622</v>
      </c>
      <c r="T15" s="86">
        <v>143</v>
      </c>
      <c r="U15" s="87" t="s">
        <v>47</v>
      </c>
      <c r="V15" s="107">
        <v>23</v>
      </c>
      <c r="W15" s="91">
        <v>0.5534722222222221</v>
      </c>
      <c r="X15" s="91">
        <v>0.5877314814814815</v>
      </c>
      <c r="Y15" s="75" t="s">
        <v>125</v>
      </c>
      <c r="Z15" s="81">
        <v>0</v>
      </c>
      <c r="AA15" s="83">
        <v>0.5877314814814815</v>
      </c>
      <c r="AB15" s="104">
        <v>0.6180555555555556</v>
      </c>
      <c r="AC15" s="83" t="s">
        <v>47</v>
      </c>
      <c r="AD15" s="83">
        <v>0</v>
      </c>
      <c r="AE15" s="84">
        <v>0.030324074074074114</v>
      </c>
      <c r="AF15" s="187">
        <v>0.0009259259259258856</v>
      </c>
      <c r="AG15" s="86">
        <v>0</v>
      </c>
      <c r="AH15" s="188" t="s">
        <v>47</v>
      </c>
      <c r="AI15" s="88">
        <v>0</v>
      </c>
      <c r="AJ15" s="83"/>
      <c r="AK15" s="93"/>
      <c r="AL15" s="88"/>
      <c r="AM15" s="83"/>
      <c r="AN15" s="93"/>
      <c r="AO15" s="88"/>
      <c r="AP15" s="94">
        <v>0</v>
      </c>
      <c r="AQ15" s="76">
        <v>0.6326388888888889</v>
      </c>
      <c r="AR15" s="77">
        <v>0.6326388888888889</v>
      </c>
      <c r="AS15" s="75" t="s">
        <v>124</v>
      </c>
      <c r="AT15" s="78">
        <v>0</v>
      </c>
      <c r="AU15" s="79">
        <v>0.632662037037037</v>
      </c>
      <c r="AV15" s="80">
        <v>0.6374884259259259</v>
      </c>
      <c r="AW15" s="75" t="s">
        <v>125</v>
      </c>
      <c r="AX15" s="81">
        <v>0</v>
      </c>
      <c r="AY15" s="104">
        <v>0.6374884259259259</v>
      </c>
      <c r="AZ15" s="104">
        <v>0.6484375</v>
      </c>
      <c r="BA15" s="83" t="s">
        <v>47</v>
      </c>
      <c r="BB15" s="83">
        <v>0</v>
      </c>
      <c r="BC15" s="84">
        <v>0.010949074074074083</v>
      </c>
      <c r="BD15" s="85">
        <v>1.1574074074064897E-05</v>
      </c>
      <c r="BE15" s="86">
        <v>1</v>
      </c>
      <c r="BF15" s="87" t="s">
        <v>124</v>
      </c>
      <c r="BG15" s="88">
        <v>1</v>
      </c>
      <c r="BH15" s="96">
        <v>0</v>
      </c>
      <c r="BI15" s="96"/>
      <c r="BJ15" s="79">
        <v>0.7993055555555555</v>
      </c>
      <c r="BK15" s="79">
        <v>0.7826388888888888</v>
      </c>
      <c r="BL15" s="90"/>
      <c r="BM15" s="75" t="s">
        <v>124</v>
      </c>
      <c r="BN15" s="81">
        <v>0</v>
      </c>
      <c r="BP15" s="100">
        <v>39</v>
      </c>
      <c r="BQ15" s="100">
        <v>0</v>
      </c>
      <c r="BR15" s="100">
        <v>0</v>
      </c>
      <c r="BS15" s="100">
        <v>0</v>
      </c>
      <c r="BT15" s="100">
        <v>0</v>
      </c>
      <c r="BU15" s="102">
        <v>39</v>
      </c>
    </row>
    <row r="16" spans="1:73" ht="24.75" customHeight="1">
      <c r="A16" s="71">
        <f t="shared" si="0"/>
        <v>10</v>
      </c>
      <c r="B16" s="72" t="str">
        <f>'[1]StartList'!Q16</f>
        <v>Стандарт</v>
      </c>
      <c r="C16" s="73">
        <f>'[1]StartList'!B16</f>
        <v>9</v>
      </c>
      <c r="D16" s="74" t="str">
        <f>'[1]StartList'!E16</f>
        <v>Синявский Александр, Тулаченков Василий</v>
      </c>
      <c r="E16" s="100">
        <f>День1!CS16</f>
        <v>111</v>
      </c>
      <c r="F16" s="100">
        <f>День1!CT16</f>
        <v>0</v>
      </c>
      <c r="G16" s="100">
        <f>День1!CU16</f>
        <v>0</v>
      </c>
      <c r="H16" s="100">
        <f>День1!CV16</f>
        <v>0</v>
      </c>
      <c r="I16" s="100">
        <f>День1!CW16</f>
        <v>0</v>
      </c>
      <c r="J16" s="76">
        <v>0.464583333333333</v>
      </c>
      <c r="K16" s="77">
        <v>0.46458333333333335</v>
      </c>
      <c r="L16" s="75" t="s">
        <v>124</v>
      </c>
      <c r="M16" s="78">
        <v>0</v>
      </c>
      <c r="N16" s="104">
        <v>0.4666666666666666</v>
      </c>
      <c r="O16" s="104">
        <v>0.5130439814814814</v>
      </c>
      <c r="P16" s="83" t="s">
        <v>47</v>
      </c>
      <c r="Q16" s="83">
        <v>0</v>
      </c>
      <c r="R16" s="84">
        <v>0.04637731481481483</v>
      </c>
      <c r="S16" s="85">
        <v>0.01392361111111113</v>
      </c>
      <c r="T16" s="86">
        <v>1203</v>
      </c>
      <c r="U16" s="87" t="s">
        <v>47</v>
      </c>
      <c r="V16" s="88">
        <v>1203</v>
      </c>
      <c r="W16" s="91">
        <v>0.5541666666666667</v>
      </c>
      <c r="X16" s="91">
        <v>0.5871875</v>
      </c>
      <c r="Y16" s="75" t="s">
        <v>125</v>
      </c>
      <c r="Z16" s="81">
        <v>0</v>
      </c>
      <c r="AA16" s="83">
        <v>0.5871875</v>
      </c>
      <c r="AB16" s="83">
        <v>0.6101851851851852</v>
      </c>
      <c r="AC16" s="83" t="s">
        <v>47</v>
      </c>
      <c r="AD16" s="83">
        <v>0</v>
      </c>
      <c r="AE16" s="84">
        <v>0.02299768518518519</v>
      </c>
      <c r="AF16" s="187">
        <v>0.00825231481481481</v>
      </c>
      <c r="AG16" s="86">
        <v>0</v>
      </c>
      <c r="AH16" s="188" t="s">
        <v>47</v>
      </c>
      <c r="AI16" s="88">
        <v>0</v>
      </c>
      <c r="AJ16" s="83"/>
      <c r="AK16" s="93"/>
      <c r="AL16" s="88"/>
      <c r="AM16" s="83"/>
      <c r="AN16" s="93"/>
      <c r="AO16" s="88"/>
      <c r="AP16" s="94">
        <v>0</v>
      </c>
      <c r="AQ16" s="76">
        <v>0.6333333333333333</v>
      </c>
      <c r="AR16" s="77">
        <v>0.63125</v>
      </c>
      <c r="AS16" s="75" t="s">
        <v>124</v>
      </c>
      <c r="AT16" s="78">
        <v>180</v>
      </c>
      <c r="AU16" s="79">
        <v>0.6312731481481482</v>
      </c>
      <c r="AV16" s="80">
        <v>0.6341666666666667</v>
      </c>
      <c r="AW16" s="75" t="s">
        <v>125</v>
      </c>
      <c r="AX16" s="81">
        <v>0</v>
      </c>
      <c r="AY16" s="104">
        <v>0.6341666666666667</v>
      </c>
      <c r="AZ16" s="104">
        <v>0.645162037037037</v>
      </c>
      <c r="BA16" s="83" t="s">
        <v>47</v>
      </c>
      <c r="BB16" s="83">
        <v>0</v>
      </c>
      <c r="BC16" s="84">
        <v>0.01099537037037035</v>
      </c>
      <c r="BD16" s="85">
        <v>3.472222222220163E-05</v>
      </c>
      <c r="BE16" s="86">
        <v>3</v>
      </c>
      <c r="BF16" s="87" t="s">
        <v>47</v>
      </c>
      <c r="BG16" s="88">
        <v>3</v>
      </c>
      <c r="BH16" s="96">
        <v>0</v>
      </c>
      <c r="BI16" s="96"/>
      <c r="BJ16" s="79">
        <v>0.7979166666666666</v>
      </c>
      <c r="BK16" s="79">
        <v>0.7812499999999999</v>
      </c>
      <c r="BL16" s="90"/>
      <c r="BM16" s="75" t="s">
        <v>124</v>
      </c>
      <c r="BN16" s="81">
        <v>0</v>
      </c>
      <c r="BP16" s="100">
        <v>1317</v>
      </c>
      <c r="BQ16" s="100">
        <v>0</v>
      </c>
      <c r="BR16" s="100">
        <v>180</v>
      </c>
      <c r="BS16" s="100">
        <v>0</v>
      </c>
      <c r="BT16" s="100">
        <v>0</v>
      </c>
      <c r="BU16" s="102">
        <v>1497</v>
      </c>
    </row>
    <row r="17" spans="1:73" ht="24.75" customHeight="1">
      <c r="A17" s="71">
        <f t="shared" si="0"/>
        <v>11</v>
      </c>
      <c r="B17" s="72" t="str">
        <f>'[1]StartList'!Q17</f>
        <v>Стандарт</v>
      </c>
      <c r="C17" s="73">
        <f>'[1]StartList'!B17</f>
        <v>10</v>
      </c>
      <c r="D17" s="74" t="str">
        <f>'[1]StartList'!E17</f>
        <v>Швецов Никита, Швецов Фёдор</v>
      </c>
      <c r="E17" s="100">
        <f>День1!CS17</f>
        <v>510</v>
      </c>
      <c r="F17" s="100">
        <f>День1!CT17</f>
        <v>0</v>
      </c>
      <c r="G17" s="100">
        <f>День1!CU17</f>
        <v>0</v>
      </c>
      <c r="H17" s="100">
        <f>День1!CV17</f>
        <v>0</v>
      </c>
      <c r="I17" s="100">
        <f>День1!CW17</f>
        <v>0</v>
      </c>
      <c r="J17" s="76">
        <v>0.465277777777777</v>
      </c>
      <c r="K17" s="77">
        <v>0.46527777777777773</v>
      </c>
      <c r="L17" s="75" t="s">
        <v>47</v>
      </c>
      <c r="M17" s="78">
        <v>0</v>
      </c>
      <c r="N17" s="104">
        <v>0.4673611111111111</v>
      </c>
      <c r="O17" s="104">
        <v>0.5004050925925926</v>
      </c>
      <c r="P17" s="83" t="s">
        <v>47</v>
      </c>
      <c r="Q17" s="83">
        <v>0</v>
      </c>
      <c r="R17" s="84">
        <v>0.033043981481481466</v>
      </c>
      <c r="S17" s="85">
        <v>0.000590277777777766</v>
      </c>
      <c r="T17" s="86">
        <v>51</v>
      </c>
      <c r="U17" s="87" t="s">
        <v>47</v>
      </c>
      <c r="V17" s="88">
        <v>51</v>
      </c>
      <c r="W17" s="91">
        <v>0.554861111111111</v>
      </c>
      <c r="X17" s="91">
        <v>0.5949652777777777</v>
      </c>
      <c r="Y17" s="75" t="s">
        <v>125</v>
      </c>
      <c r="Z17" s="81">
        <v>0</v>
      </c>
      <c r="AA17" s="83">
        <v>0.5949652777777777</v>
      </c>
      <c r="AB17" s="83">
        <v>0.5975462962962963</v>
      </c>
      <c r="AC17" s="83" t="s">
        <v>47</v>
      </c>
      <c r="AD17" s="83">
        <v>0</v>
      </c>
      <c r="AE17" s="84">
        <v>0.002581018518518552</v>
      </c>
      <c r="AF17" s="187">
        <v>0.028668981481481448</v>
      </c>
      <c r="AG17" s="86">
        <v>180</v>
      </c>
      <c r="AH17" s="188" t="s">
        <v>124</v>
      </c>
      <c r="AI17" s="88">
        <v>180</v>
      </c>
      <c r="AJ17" s="83">
        <v>0.6036921296296297</v>
      </c>
      <c r="AK17" s="93" t="s">
        <v>68</v>
      </c>
      <c r="AL17" s="88">
        <v>300</v>
      </c>
      <c r="AM17" s="83">
        <v>0.6384143518518518</v>
      </c>
      <c r="AN17" s="93" t="s">
        <v>67</v>
      </c>
      <c r="AO17" s="88">
        <v>300</v>
      </c>
      <c r="AP17" s="94">
        <v>600</v>
      </c>
      <c r="AQ17" s="76">
        <v>0.6340277777777777</v>
      </c>
      <c r="AR17" s="77">
        <v>0.6527777777777778</v>
      </c>
      <c r="AS17" s="75" t="s">
        <v>47</v>
      </c>
      <c r="AT17" s="78">
        <v>900</v>
      </c>
      <c r="AU17" s="79">
        <v>0.652800925925926</v>
      </c>
      <c r="AV17" s="80">
        <v>0.6557291666666667</v>
      </c>
      <c r="AW17" s="75" t="s">
        <v>125</v>
      </c>
      <c r="AX17" s="81">
        <v>0</v>
      </c>
      <c r="AY17" s="104">
        <v>0.6557291666666667</v>
      </c>
      <c r="AZ17" s="104">
        <v>0.6667476851851851</v>
      </c>
      <c r="BA17" s="83" t="s">
        <v>47</v>
      </c>
      <c r="BB17" s="83">
        <v>0</v>
      </c>
      <c r="BC17" s="84">
        <v>0.011018518518518428</v>
      </c>
      <c r="BD17" s="85">
        <v>5.787037037027938E-05</v>
      </c>
      <c r="BE17" s="86">
        <v>5</v>
      </c>
      <c r="BF17" s="87" t="s">
        <v>47</v>
      </c>
      <c r="BG17" s="88">
        <v>5</v>
      </c>
      <c r="BH17" s="96">
        <v>0</v>
      </c>
      <c r="BI17" s="96"/>
      <c r="BJ17" s="79">
        <v>0.8194444444444444</v>
      </c>
      <c r="BK17" s="79">
        <v>0.8027777777777777</v>
      </c>
      <c r="BL17" s="90"/>
      <c r="BM17" s="75" t="s">
        <v>124</v>
      </c>
      <c r="BN17" s="81">
        <v>0</v>
      </c>
      <c r="BP17" s="100">
        <v>1346</v>
      </c>
      <c r="BQ17" s="100">
        <v>0</v>
      </c>
      <c r="BR17" s="100">
        <v>900</v>
      </c>
      <c r="BS17" s="100">
        <v>0</v>
      </c>
      <c r="BT17" s="100">
        <v>0</v>
      </c>
      <c r="BU17" s="102">
        <v>2246</v>
      </c>
    </row>
    <row r="18" spans="1:73" ht="24.75" customHeight="1">
      <c r="A18" s="71">
        <f t="shared" si="0"/>
        <v>12</v>
      </c>
      <c r="B18" s="72" t="str">
        <f>'[1]StartList'!Q18</f>
        <v>Профессионал</v>
      </c>
      <c r="C18" s="73">
        <f>'[1]StartList'!B18</f>
        <v>11</v>
      </c>
      <c r="D18" s="74" t="str">
        <f>'[1]StartList'!E18</f>
        <v>Фролов Дмитрий, Ивинский Максим</v>
      </c>
      <c r="E18" s="100">
        <f>День1!CS18</f>
        <v>13</v>
      </c>
      <c r="F18" s="100">
        <f>День1!CT18</f>
        <v>0</v>
      </c>
      <c r="G18" s="100">
        <f>День1!CU18</f>
        <v>0</v>
      </c>
      <c r="H18" s="100">
        <f>День1!CV18</f>
        <v>0</v>
      </c>
      <c r="I18" s="100">
        <f>День1!CW18</f>
        <v>0</v>
      </c>
      <c r="J18" s="76">
        <v>0.465972222222222</v>
      </c>
      <c r="K18" s="77">
        <v>0.46597222222222223</v>
      </c>
      <c r="L18" s="75" t="s">
        <v>124</v>
      </c>
      <c r="M18" s="78">
        <v>0</v>
      </c>
      <c r="N18" s="104">
        <v>0.4680555555555555</v>
      </c>
      <c r="O18" s="104">
        <v>0.5011111111111112</v>
      </c>
      <c r="P18" s="83" t="s">
        <v>47</v>
      </c>
      <c r="Q18" s="83">
        <v>0</v>
      </c>
      <c r="R18" s="84">
        <v>0.03305555555555567</v>
      </c>
      <c r="S18" s="85">
        <v>0.0006018518518519714</v>
      </c>
      <c r="T18" s="86">
        <v>52</v>
      </c>
      <c r="U18" s="87" t="s">
        <v>47</v>
      </c>
      <c r="V18" s="88">
        <v>52</v>
      </c>
      <c r="W18" s="91">
        <v>0.5555555555555556</v>
      </c>
      <c r="X18" s="91">
        <v>0.5894212962962962</v>
      </c>
      <c r="Y18" s="75" t="s">
        <v>125</v>
      </c>
      <c r="Z18" s="81">
        <v>0</v>
      </c>
      <c r="AA18" s="83">
        <v>0.5894212962962962</v>
      </c>
      <c r="AB18" s="83">
        <v>0.6117361111111111</v>
      </c>
      <c r="AC18" s="83" t="s">
        <v>47</v>
      </c>
      <c r="AD18" s="83">
        <v>0</v>
      </c>
      <c r="AE18" s="84">
        <v>0.0223148148148149</v>
      </c>
      <c r="AF18" s="187">
        <v>0.008935185185185102</v>
      </c>
      <c r="AG18" s="86">
        <v>0</v>
      </c>
      <c r="AH18" s="188" t="s">
        <v>47</v>
      </c>
      <c r="AI18" s="88">
        <v>0</v>
      </c>
      <c r="AJ18" s="83"/>
      <c r="AK18" s="93"/>
      <c r="AL18" s="88"/>
      <c r="AM18" s="83"/>
      <c r="AN18" s="93"/>
      <c r="AO18" s="88"/>
      <c r="AP18" s="94">
        <v>0</v>
      </c>
      <c r="AQ18" s="76">
        <v>0.6347222222222222</v>
      </c>
      <c r="AR18" s="77">
        <v>0.6347222222222222</v>
      </c>
      <c r="AS18" s="75" t="s">
        <v>124</v>
      </c>
      <c r="AT18" s="78">
        <v>0</v>
      </c>
      <c r="AU18" s="79">
        <v>0.6347453703703704</v>
      </c>
      <c r="AV18" s="80">
        <v>0.6490625</v>
      </c>
      <c r="AW18" s="75" t="s">
        <v>125</v>
      </c>
      <c r="AX18" s="81">
        <v>0</v>
      </c>
      <c r="AY18" s="104">
        <v>0.6490625</v>
      </c>
      <c r="AZ18" s="104">
        <v>0.6599768518518518</v>
      </c>
      <c r="BA18" s="83" t="s">
        <v>47</v>
      </c>
      <c r="BB18" s="83">
        <v>0</v>
      </c>
      <c r="BC18" s="84">
        <v>0.010914351851851856</v>
      </c>
      <c r="BD18" s="85">
        <v>4.629629629629255E-05</v>
      </c>
      <c r="BE18" s="86">
        <v>4</v>
      </c>
      <c r="BF18" s="87" t="s">
        <v>124</v>
      </c>
      <c r="BG18" s="88">
        <v>4</v>
      </c>
      <c r="BH18" s="96">
        <v>0</v>
      </c>
      <c r="BI18" s="96"/>
      <c r="BJ18" s="79">
        <v>0.8013888888888888</v>
      </c>
      <c r="BK18" s="79">
        <v>0.7847222222222221</v>
      </c>
      <c r="BL18" s="90"/>
      <c r="BM18" s="75" t="s">
        <v>124</v>
      </c>
      <c r="BN18" s="81">
        <v>0</v>
      </c>
      <c r="BP18" s="100">
        <v>69</v>
      </c>
      <c r="BQ18" s="100">
        <v>0</v>
      </c>
      <c r="BR18" s="100">
        <v>0</v>
      </c>
      <c r="BS18" s="100">
        <v>0</v>
      </c>
      <c r="BT18" s="100">
        <v>0</v>
      </c>
      <c r="BU18" s="102">
        <v>69</v>
      </c>
    </row>
    <row r="19" spans="1:73" ht="24.75" customHeight="1">
      <c r="A19" s="71">
        <f t="shared" si="0"/>
        <v>13</v>
      </c>
      <c r="B19" s="72" t="str">
        <f>'[1]StartList'!Q19</f>
        <v>Стандарт</v>
      </c>
      <c r="C19" s="73">
        <f>'[1]StartList'!B19</f>
        <v>12</v>
      </c>
      <c r="D19" s="74" t="str">
        <f>'[1]StartList'!E19</f>
        <v>Буракова Наталья, Чернышева Елена</v>
      </c>
      <c r="E19" s="126"/>
      <c r="F19" s="126"/>
      <c r="G19" s="126"/>
      <c r="H19" s="126"/>
      <c r="I19" s="126"/>
      <c r="J19" s="189"/>
      <c r="K19" s="110"/>
      <c r="L19" s="111"/>
      <c r="M19" s="112"/>
      <c r="N19" s="116"/>
      <c r="O19" s="116"/>
      <c r="P19" s="116"/>
      <c r="Q19" s="116"/>
      <c r="R19" s="117"/>
      <c r="S19" s="118"/>
      <c r="T19" s="119"/>
      <c r="U19" s="120"/>
      <c r="V19" s="121"/>
      <c r="W19" s="113"/>
      <c r="X19" s="113"/>
      <c r="Y19" s="111"/>
      <c r="Z19" s="115"/>
      <c r="AA19" s="116"/>
      <c r="AB19" s="116"/>
      <c r="AC19" s="116"/>
      <c r="AD19" s="116"/>
      <c r="AE19" s="117"/>
      <c r="AF19" s="190"/>
      <c r="AG19" s="119"/>
      <c r="AH19" s="191"/>
      <c r="AI19" s="121"/>
      <c r="AJ19" s="116"/>
      <c r="AK19" s="123"/>
      <c r="AL19" s="121"/>
      <c r="AM19" s="116"/>
      <c r="AN19" s="123"/>
      <c r="AO19" s="121"/>
      <c r="AP19" s="124"/>
      <c r="AQ19" s="189"/>
      <c r="AR19" s="110"/>
      <c r="AS19" s="111"/>
      <c r="AT19" s="112"/>
      <c r="AU19" s="113"/>
      <c r="AV19" s="114"/>
      <c r="AW19" s="111"/>
      <c r="AX19" s="115"/>
      <c r="AY19" s="116"/>
      <c r="AZ19" s="116"/>
      <c r="BA19" s="116"/>
      <c r="BB19" s="116"/>
      <c r="BC19" s="117"/>
      <c r="BD19" s="118"/>
      <c r="BE19" s="119"/>
      <c r="BF19" s="120"/>
      <c r="BG19" s="121"/>
      <c r="BH19" s="89"/>
      <c r="BI19" s="89"/>
      <c r="BJ19" s="113"/>
      <c r="BK19" s="113"/>
      <c r="BL19" s="110"/>
      <c r="BM19" s="111"/>
      <c r="BN19" s="115"/>
      <c r="BO19" s="192"/>
      <c r="BP19" s="126"/>
      <c r="BQ19" s="126"/>
      <c r="BR19" s="126"/>
      <c r="BS19" s="126"/>
      <c r="BT19" s="126"/>
      <c r="BU19" s="128" t="s">
        <v>48</v>
      </c>
    </row>
    <row r="20" spans="1:79" ht="24.75" customHeight="1">
      <c r="A20" s="71">
        <f t="shared" si="0"/>
        <v>14</v>
      </c>
      <c r="B20" s="72" t="str">
        <f>'[1]StartList'!Q20</f>
        <v>Профессионал</v>
      </c>
      <c r="C20" s="73">
        <f>'[1]StartList'!B20</f>
        <v>13</v>
      </c>
      <c r="D20" s="74" t="str">
        <f>'[1]StartList'!E20</f>
        <v>Мозговая Светлана, Глазков Дмитрий</v>
      </c>
      <c r="E20" s="100">
        <f>День1!CS20</f>
        <v>534</v>
      </c>
      <c r="F20" s="100">
        <f>День1!CT20</f>
        <v>0</v>
      </c>
      <c r="G20" s="100">
        <f>День1!CU20</f>
        <v>0</v>
      </c>
      <c r="H20" s="100">
        <f>День1!CV20</f>
        <v>0</v>
      </c>
      <c r="I20" s="100">
        <f>День1!CW20</f>
        <v>1800</v>
      </c>
      <c r="J20" s="76">
        <v>0.46736111111111</v>
      </c>
      <c r="K20" s="77">
        <v>0.4673611111111111</v>
      </c>
      <c r="L20" s="75" t="s">
        <v>47</v>
      </c>
      <c r="M20" s="78">
        <v>0</v>
      </c>
      <c r="N20" s="104">
        <v>0.4694444444444445</v>
      </c>
      <c r="O20" s="104">
        <v>0.5034490740740741</v>
      </c>
      <c r="P20" s="83" t="s">
        <v>47</v>
      </c>
      <c r="Q20" s="83">
        <v>0</v>
      </c>
      <c r="R20" s="84">
        <v>0.034004629629629635</v>
      </c>
      <c r="S20" s="85">
        <v>0.0015509259259259348</v>
      </c>
      <c r="T20" s="86">
        <v>134</v>
      </c>
      <c r="U20" s="87" t="s">
        <v>47</v>
      </c>
      <c r="V20" s="88">
        <v>134</v>
      </c>
      <c r="W20" s="91">
        <v>0.5569444444444445</v>
      </c>
      <c r="X20" s="91">
        <v>0.5895949074074074</v>
      </c>
      <c r="Y20" s="75" t="s">
        <v>125</v>
      </c>
      <c r="Z20" s="81">
        <v>0</v>
      </c>
      <c r="AA20" s="83">
        <v>0.5895949074074074</v>
      </c>
      <c r="AB20" s="83">
        <v>0.6251736111111111</v>
      </c>
      <c r="AC20" s="83" t="s">
        <v>47</v>
      </c>
      <c r="AD20" s="83">
        <v>0</v>
      </c>
      <c r="AE20" s="84">
        <v>0.03557870370370375</v>
      </c>
      <c r="AF20" s="187">
        <v>0.004328703703703751</v>
      </c>
      <c r="AG20" s="86">
        <v>374</v>
      </c>
      <c r="AH20" s="188" t="s">
        <v>47</v>
      </c>
      <c r="AI20" s="88">
        <v>374</v>
      </c>
      <c r="AJ20" s="83"/>
      <c r="AK20" s="93"/>
      <c r="AL20" s="88"/>
      <c r="AM20" s="83"/>
      <c r="AN20" s="93"/>
      <c r="AO20" s="88"/>
      <c r="AP20" s="94">
        <v>0</v>
      </c>
      <c r="AQ20" s="76">
        <v>0.6361111111111112</v>
      </c>
      <c r="AR20" s="77">
        <v>0.638888888888889</v>
      </c>
      <c r="AS20" s="75" t="s">
        <v>47</v>
      </c>
      <c r="AT20" s="78">
        <v>240</v>
      </c>
      <c r="AU20" s="79">
        <v>0.6389120370370371</v>
      </c>
      <c r="AV20" s="80">
        <v>0.6442592592592592</v>
      </c>
      <c r="AW20" s="75" t="s">
        <v>125</v>
      </c>
      <c r="AX20" s="81">
        <v>0</v>
      </c>
      <c r="AY20" s="104">
        <v>0.6442592592592592</v>
      </c>
      <c r="AZ20" s="104">
        <v>0.655</v>
      </c>
      <c r="BA20" s="83" t="s">
        <v>47</v>
      </c>
      <c r="BB20" s="83">
        <v>0</v>
      </c>
      <c r="BC20" s="84">
        <v>0.010740740740740828</v>
      </c>
      <c r="BD20" s="85">
        <v>0.00021990740740731977</v>
      </c>
      <c r="BE20" s="86">
        <v>19</v>
      </c>
      <c r="BF20" s="87" t="s">
        <v>124</v>
      </c>
      <c r="BG20" s="88">
        <v>19</v>
      </c>
      <c r="BH20" s="96">
        <v>0</v>
      </c>
      <c r="BI20" s="96"/>
      <c r="BJ20" s="79">
        <v>0.8055555555555556</v>
      </c>
      <c r="BK20" s="79">
        <v>0.7888888888888889</v>
      </c>
      <c r="BL20" s="90"/>
      <c r="BM20" s="75" t="s">
        <v>124</v>
      </c>
      <c r="BN20" s="81">
        <v>0</v>
      </c>
      <c r="BP20" s="100">
        <v>1061</v>
      </c>
      <c r="BQ20" s="100">
        <v>0</v>
      </c>
      <c r="BR20" s="100">
        <v>240</v>
      </c>
      <c r="BS20" s="100">
        <v>0</v>
      </c>
      <c r="BT20" s="100">
        <v>1800</v>
      </c>
      <c r="BU20" s="102">
        <v>3101</v>
      </c>
      <c r="BX20" s="106"/>
      <c r="BY20" s="106"/>
      <c r="BZ20" s="106"/>
      <c r="CA20" s="106"/>
    </row>
    <row r="21" spans="1:73" ht="24.75" customHeight="1">
      <c r="A21" s="71">
        <f t="shared" si="0"/>
        <v>15</v>
      </c>
      <c r="B21" s="72" t="str">
        <f>'[1]StartList'!Q21</f>
        <v>Стандарт</v>
      </c>
      <c r="C21" s="73">
        <f>'[1]StartList'!B21</f>
        <v>14</v>
      </c>
      <c r="D21" s="74" t="str">
        <f>'[1]StartList'!E21</f>
        <v>Данилычев Иван, Топоров Илья</v>
      </c>
      <c r="E21" s="100">
        <f>День1!CS21</f>
        <v>2925</v>
      </c>
      <c r="F21" s="100">
        <f>День1!CT21</f>
        <v>0</v>
      </c>
      <c r="G21" s="100">
        <f>День1!CU21</f>
        <v>0</v>
      </c>
      <c r="H21" s="100">
        <f>День1!CV21</f>
        <v>0</v>
      </c>
      <c r="I21" s="100">
        <f>День1!CW21</f>
        <v>0</v>
      </c>
      <c r="J21" s="76">
        <v>0.468055555555555</v>
      </c>
      <c r="K21" s="77">
        <v>0.4680555555555555</v>
      </c>
      <c r="L21" s="75" t="s">
        <v>47</v>
      </c>
      <c r="M21" s="78">
        <v>0</v>
      </c>
      <c r="N21" s="104">
        <v>0.4701388888888889</v>
      </c>
      <c r="O21" s="104">
        <v>0.5107407407407407</v>
      </c>
      <c r="P21" s="83" t="s">
        <v>47</v>
      </c>
      <c r="Q21" s="83">
        <v>0</v>
      </c>
      <c r="R21" s="84">
        <v>0.04060185185185183</v>
      </c>
      <c r="S21" s="85">
        <v>0.008148148148148134</v>
      </c>
      <c r="T21" s="86">
        <v>704</v>
      </c>
      <c r="U21" s="87" t="s">
        <v>47</v>
      </c>
      <c r="V21" s="88">
        <v>704</v>
      </c>
      <c r="W21" s="91">
        <v>0.5576388888888888</v>
      </c>
      <c r="X21" s="91">
        <v>0.5824537037037038</v>
      </c>
      <c r="Y21" s="75" t="s">
        <v>125</v>
      </c>
      <c r="Z21" s="81">
        <v>0</v>
      </c>
      <c r="AA21" s="83">
        <v>0.5824537037037038</v>
      </c>
      <c r="AB21" s="83">
        <v>0.6164930555555556</v>
      </c>
      <c r="AC21" s="83" t="s">
        <v>47</v>
      </c>
      <c r="AD21" s="83">
        <v>0</v>
      </c>
      <c r="AE21" s="84">
        <v>0.03403935185185181</v>
      </c>
      <c r="AF21" s="187">
        <v>0.002789351851851807</v>
      </c>
      <c r="AG21" s="86">
        <v>241</v>
      </c>
      <c r="AH21" s="188" t="s">
        <v>47</v>
      </c>
      <c r="AI21" s="88">
        <v>241</v>
      </c>
      <c r="AJ21" s="83"/>
      <c r="AK21" s="93"/>
      <c r="AL21" s="88"/>
      <c r="AM21" s="83"/>
      <c r="AN21" s="93"/>
      <c r="AO21" s="88"/>
      <c r="AP21" s="94">
        <v>0</v>
      </c>
      <c r="AQ21" s="76">
        <v>0.6368055555555555</v>
      </c>
      <c r="AR21" s="77">
        <v>0.6368055555555555</v>
      </c>
      <c r="AS21" s="75" t="s">
        <v>124</v>
      </c>
      <c r="AT21" s="78">
        <v>0</v>
      </c>
      <c r="AU21" s="79">
        <v>0.6368287037037037</v>
      </c>
      <c r="AV21" s="80">
        <v>0.6406828703703703</v>
      </c>
      <c r="AW21" s="75" t="s">
        <v>125</v>
      </c>
      <c r="AX21" s="81">
        <v>0</v>
      </c>
      <c r="AY21" s="104">
        <v>0.6406828703703703</v>
      </c>
      <c r="AZ21" s="104">
        <v>0.6525</v>
      </c>
      <c r="BA21" s="83" t="s">
        <v>47</v>
      </c>
      <c r="BB21" s="83">
        <v>0</v>
      </c>
      <c r="BC21" s="84">
        <v>0.011817129629629664</v>
      </c>
      <c r="BD21" s="85">
        <v>0.0008564814814815153</v>
      </c>
      <c r="BE21" s="86">
        <v>74</v>
      </c>
      <c r="BF21" s="87" t="s">
        <v>47</v>
      </c>
      <c r="BG21" s="88">
        <v>74</v>
      </c>
      <c r="BH21" s="96">
        <v>0</v>
      </c>
      <c r="BI21" s="96"/>
      <c r="BJ21" s="79">
        <v>0.8034722222222221</v>
      </c>
      <c r="BK21" s="79">
        <v>0.7868055555555554</v>
      </c>
      <c r="BL21" s="90"/>
      <c r="BM21" s="75" t="s">
        <v>124</v>
      </c>
      <c r="BN21" s="81">
        <v>0</v>
      </c>
      <c r="BP21" s="100">
        <v>3944</v>
      </c>
      <c r="BQ21" s="100">
        <v>0</v>
      </c>
      <c r="BR21" s="100">
        <v>0</v>
      </c>
      <c r="BS21" s="100">
        <v>0</v>
      </c>
      <c r="BT21" s="100">
        <v>0</v>
      </c>
      <c r="BU21" s="102">
        <v>3944</v>
      </c>
    </row>
    <row r="22" spans="1:73" ht="24.75" customHeight="1">
      <c r="A22" s="71">
        <f t="shared" si="0"/>
        <v>16</v>
      </c>
      <c r="B22" s="72" t="str">
        <f>'[1]StartList'!Q22</f>
        <v>Профессионал</v>
      </c>
      <c r="C22" s="73">
        <f>'[1]StartList'!B22</f>
        <v>15</v>
      </c>
      <c r="D22" s="74" t="str">
        <f>'[1]StartList'!E22</f>
        <v>Никулин Максим, Никулина Кристина</v>
      </c>
      <c r="E22" s="100">
        <f>День1!CS22</f>
        <v>117</v>
      </c>
      <c r="F22" s="100">
        <f>День1!CT22</f>
        <v>0</v>
      </c>
      <c r="G22" s="100">
        <f>День1!CU22</f>
        <v>0</v>
      </c>
      <c r="H22" s="100">
        <f>День1!CV22</f>
        <v>0</v>
      </c>
      <c r="I22" s="100">
        <f>День1!CW22</f>
        <v>0</v>
      </c>
      <c r="J22" s="76">
        <v>0.468749999999999</v>
      </c>
      <c r="K22" s="77">
        <v>0.46875</v>
      </c>
      <c r="L22" s="75" t="s">
        <v>47</v>
      </c>
      <c r="M22" s="78">
        <v>0</v>
      </c>
      <c r="N22" s="104">
        <v>0.4708333333333334</v>
      </c>
      <c r="O22" s="104">
        <v>0.5039699074074074</v>
      </c>
      <c r="P22" s="83" t="s">
        <v>47</v>
      </c>
      <c r="Q22" s="83">
        <v>0</v>
      </c>
      <c r="R22" s="84">
        <v>0.033136574074074054</v>
      </c>
      <c r="S22" s="85">
        <v>0.0006828703703703545</v>
      </c>
      <c r="T22" s="86">
        <v>59</v>
      </c>
      <c r="U22" s="87" t="s">
        <v>47</v>
      </c>
      <c r="V22" s="88">
        <v>59</v>
      </c>
      <c r="W22" s="91">
        <v>0.5583333333333333</v>
      </c>
      <c r="X22" s="91">
        <v>0.6011574074074074</v>
      </c>
      <c r="Y22" s="75" t="s">
        <v>125</v>
      </c>
      <c r="Z22" s="81">
        <v>0</v>
      </c>
      <c r="AA22" s="83">
        <v>0.6011574074074074</v>
      </c>
      <c r="AB22" s="83">
        <v>0.6343055555555556</v>
      </c>
      <c r="AC22" s="83" t="s">
        <v>47</v>
      </c>
      <c r="AD22" s="83">
        <v>0</v>
      </c>
      <c r="AE22" s="84">
        <v>0.03314814814814815</v>
      </c>
      <c r="AF22" s="187">
        <v>0.0018981481481481488</v>
      </c>
      <c r="AG22" s="86">
        <v>164</v>
      </c>
      <c r="AH22" s="188" t="s">
        <v>47</v>
      </c>
      <c r="AI22" s="88">
        <v>164</v>
      </c>
      <c r="AJ22" s="83"/>
      <c r="AK22" s="93"/>
      <c r="AL22" s="88"/>
      <c r="AM22" s="83"/>
      <c r="AN22" s="93"/>
      <c r="AO22" s="88"/>
      <c r="AP22" s="94">
        <v>0</v>
      </c>
      <c r="AQ22" s="76">
        <v>0.6375000000000001</v>
      </c>
      <c r="AR22" s="77">
        <v>0.6451388888888888</v>
      </c>
      <c r="AS22" s="75" t="s">
        <v>47</v>
      </c>
      <c r="AT22" s="78">
        <v>660</v>
      </c>
      <c r="AU22" s="79">
        <v>0.645162037037037</v>
      </c>
      <c r="AV22" s="80">
        <v>0.6518402777777778</v>
      </c>
      <c r="AW22" s="75" t="s">
        <v>125</v>
      </c>
      <c r="AX22" s="81">
        <v>0</v>
      </c>
      <c r="AY22" s="104">
        <v>0.6518402777777778</v>
      </c>
      <c r="AZ22" s="104">
        <v>0.6630324074074074</v>
      </c>
      <c r="BA22" s="83" t="s">
        <v>47</v>
      </c>
      <c r="BB22" s="83">
        <v>0</v>
      </c>
      <c r="BC22" s="84">
        <v>0.011192129629629677</v>
      </c>
      <c r="BD22" s="85">
        <v>0.00023148148148152865</v>
      </c>
      <c r="BE22" s="86">
        <v>20</v>
      </c>
      <c r="BF22" s="87" t="s">
        <v>47</v>
      </c>
      <c r="BG22" s="88">
        <v>20</v>
      </c>
      <c r="BH22" s="96">
        <v>0</v>
      </c>
      <c r="BI22" s="96"/>
      <c r="BJ22" s="79">
        <v>0.8118055555555554</v>
      </c>
      <c r="BK22" s="79">
        <v>0.7951388888888887</v>
      </c>
      <c r="BL22" s="90"/>
      <c r="BM22" s="75" t="s">
        <v>124</v>
      </c>
      <c r="BN22" s="81">
        <v>0</v>
      </c>
      <c r="BP22" s="100">
        <v>360</v>
      </c>
      <c r="BQ22" s="100">
        <v>0</v>
      </c>
      <c r="BR22" s="100">
        <v>660</v>
      </c>
      <c r="BS22" s="100">
        <v>0</v>
      </c>
      <c r="BT22" s="100">
        <v>0</v>
      </c>
      <c r="BU22" s="102">
        <v>1020</v>
      </c>
    </row>
    <row r="23" spans="1:73" ht="24.75" customHeight="1">
      <c r="A23" s="71">
        <f t="shared" si="0"/>
        <v>17</v>
      </c>
      <c r="B23" s="72" t="str">
        <f>'[1]StartList'!Q23</f>
        <v>Стандарт</v>
      </c>
      <c r="C23" s="73">
        <f>'[1]StartList'!B23</f>
        <v>16</v>
      </c>
      <c r="D23" s="74" t="str">
        <f>'[1]StartList'!E23</f>
        <v>Ничукина Илона, Ничукин Егор</v>
      </c>
      <c r="E23" s="126"/>
      <c r="F23" s="126"/>
      <c r="G23" s="126"/>
      <c r="H23" s="126"/>
      <c r="I23" s="126"/>
      <c r="J23" s="189"/>
      <c r="K23" s="110"/>
      <c r="L23" s="111"/>
      <c r="M23" s="112"/>
      <c r="N23" s="116"/>
      <c r="O23" s="116"/>
      <c r="P23" s="116"/>
      <c r="Q23" s="116"/>
      <c r="R23" s="117"/>
      <c r="S23" s="118"/>
      <c r="T23" s="119"/>
      <c r="U23" s="120"/>
      <c r="V23" s="121"/>
      <c r="W23" s="113"/>
      <c r="X23" s="113"/>
      <c r="Y23" s="111"/>
      <c r="Z23" s="115"/>
      <c r="AA23" s="116"/>
      <c r="AB23" s="116"/>
      <c r="AC23" s="116"/>
      <c r="AD23" s="116"/>
      <c r="AE23" s="117"/>
      <c r="AF23" s="190"/>
      <c r="AG23" s="119"/>
      <c r="AH23" s="191"/>
      <c r="AI23" s="121"/>
      <c r="AJ23" s="129"/>
      <c r="AK23" s="135"/>
      <c r="AL23" s="134"/>
      <c r="AM23" s="129"/>
      <c r="AN23" s="135"/>
      <c r="AO23" s="134"/>
      <c r="AP23" s="136"/>
      <c r="AQ23" s="189"/>
      <c r="AR23" s="110"/>
      <c r="AS23" s="111"/>
      <c r="AT23" s="112"/>
      <c r="AU23" s="113"/>
      <c r="AV23" s="114"/>
      <c r="AW23" s="111"/>
      <c r="AX23" s="115"/>
      <c r="AY23" s="116"/>
      <c r="AZ23" s="116"/>
      <c r="BA23" s="116"/>
      <c r="BB23" s="116"/>
      <c r="BC23" s="117"/>
      <c r="BD23" s="118"/>
      <c r="BE23" s="119"/>
      <c r="BF23" s="120"/>
      <c r="BG23" s="121"/>
      <c r="BH23" s="89"/>
      <c r="BI23" s="89"/>
      <c r="BJ23" s="113"/>
      <c r="BK23" s="113"/>
      <c r="BL23" s="110"/>
      <c r="BM23" s="111"/>
      <c r="BN23" s="115"/>
      <c r="BO23" s="192"/>
      <c r="BP23" s="126"/>
      <c r="BQ23" s="126"/>
      <c r="BR23" s="126"/>
      <c r="BS23" s="126"/>
      <c r="BT23" s="126"/>
      <c r="BU23" s="128" t="s">
        <v>69</v>
      </c>
    </row>
    <row r="24" spans="1:73" ht="24.75" customHeight="1">
      <c r="A24" s="71">
        <f t="shared" si="0"/>
        <v>18</v>
      </c>
      <c r="B24" s="72" t="str">
        <f>'[1]StartList'!Q24</f>
        <v>Профессионал</v>
      </c>
      <c r="C24" s="73">
        <f>'[1]StartList'!B24</f>
        <v>17</v>
      </c>
      <c r="D24" s="74" t="str">
        <f>'[1]StartList'!E24</f>
        <v>Кананыхина Ольга, Подобедов Дмитрий</v>
      </c>
      <c r="E24" s="100">
        <f>День1!CS24</f>
        <v>215</v>
      </c>
      <c r="F24" s="100">
        <f>День1!CT24</f>
        <v>0</v>
      </c>
      <c r="G24" s="100">
        <f>День1!CU24</f>
        <v>0</v>
      </c>
      <c r="H24" s="100">
        <f>День1!CV24</f>
        <v>0</v>
      </c>
      <c r="I24" s="100">
        <f>День1!CW24</f>
        <v>0</v>
      </c>
      <c r="J24" s="76">
        <v>0.470138888888888</v>
      </c>
      <c r="K24" s="77">
        <v>0.4701388888888889</v>
      </c>
      <c r="L24" s="75" t="s">
        <v>47</v>
      </c>
      <c r="M24" s="78">
        <v>0</v>
      </c>
      <c r="N24" s="104">
        <v>0.47222222222222227</v>
      </c>
      <c r="O24" s="104">
        <v>0.5060648148148148</v>
      </c>
      <c r="P24" s="83" t="s">
        <v>47</v>
      </c>
      <c r="Q24" s="83">
        <v>0</v>
      </c>
      <c r="R24" s="84">
        <v>0.033842592592592535</v>
      </c>
      <c r="S24" s="85">
        <v>0.0013888888888888354</v>
      </c>
      <c r="T24" s="86">
        <v>120</v>
      </c>
      <c r="U24" s="87" t="s">
        <v>125</v>
      </c>
      <c r="V24" s="107">
        <v>0</v>
      </c>
      <c r="W24" s="91">
        <v>0.5597222222222222</v>
      </c>
      <c r="X24" s="91">
        <v>0.603113425925926</v>
      </c>
      <c r="Y24" s="75" t="s">
        <v>125</v>
      </c>
      <c r="Z24" s="81">
        <v>0</v>
      </c>
      <c r="AA24" s="83">
        <v>0.603113425925926</v>
      </c>
      <c r="AB24" s="83">
        <v>0.6392824074074074</v>
      </c>
      <c r="AC24" s="83" t="s">
        <v>47</v>
      </c>
      <c r="AD24" s="83">
        <v>0</v>
      </c>
      <c r="AE24" s="84">
        <v>0.0361689814814814</v>
      </c>
      <c r="AF24" s="187">
        <v>0.004918981481481399</v>
      </c>
      <c r="AG24" s="86">
        <v>425</v>
      </c>
      <c r="AH24" s="188" t="s">
        <v>47</v>
      </c>
      <c r="AI24" s="88">
        <v>425</v>
      </c>
      <c r="AJ24" s="83"/>
      <c r="AK24" s="93"/>
      <c r="AL24" s="88"/>
      <c r="AM24" s="83"/>
      <c r="AN24" s="93"/>
      <c r="AO24" s="88"/>
      <c r="AP24" s="94">
        <v>0</v>
      </c>
      <c r="AQ24" s="76">
        <v>0.638888888888889</v>
      </c>
      <c r="AR24" s="77">
        <v>0.65</v>
      </c>
      <c r="AS24" s="75" t="s">
        <v>47</v>
      </c>
      <c r="AT24" s="78">
        <v>900</v>
      </c>
      <c r="AU24" s="79">
        <v>0.6500231481481482</v>
      </c>
      <c r="AV24" s="80">
        <v>0.6553472222222222</v>
      </c>
      <c r="AW24" s="75" t="s">
        <v>125</v>
      </c>
      <c r="AX24" s="81">
        <v>0</v>
      </c>
      <c r="AY24" s="104">
        <v>0.6553472222222222</v>
      </c>
      <c r="AZ24" s="104">
        <v>0.6663541666666667</v>
      </c>
      <c r="BA24" s="83" t="s">
        <v>47</v>
      </c>
      <c r="BB24" s="83">
        <v>0</v>
      </c>
      <c r="BC24" s="84">
        <v>0.0110069444444445</v>
      </c>
      <c r="BD24" s="85">
        <v>4.629629629635153E-05</v>
      </c>
      <c r="BE24" s="86">
        <v>4</v>
      </c>
      <c r="BF24" s="87" t="s">
        <v>47</v>
      </c>
      <c r="BG24" s="88">
        <v>4</v>
      </c>
      <c r="BH24" s="96">
        <v>0</v>
      </c>
      <c r="BI24" s="96"/>
      <c r="BJ24" s="79">
        <v>0.8166666666666667</v>
      </c>
      <c r="BK24" s="79">
        <v>0.7999999999999999</v>
      </c>
      <c r="BL24" s="90"/>
      <c r="BM24" s="75" t="s">
        <v>124</v>
      </c>
      <c r="BN24" s="81">
        <v>0</v>
      </c>
      <c r="BP24" s="100">
        <v>644</v>
      </c>
      <c r="BQ24" s="100">
        <v>0</v>
      </c>
      <c r="BR24" s="100">
        <v>900</v>
      </c>
      <c r="BS24" s="100">
        <v>0</v>
      </c>
      <c r="BT24" s="100">
        <v>0</v>
      </c>
      <c r="BU24" s="102">
        <v>1544</v>
      </c>
    </row>
    <row r="25" spans="1:73" ht="24.75" customHeight="1">
      <c r="A25" s="71">
        <f t="shared" si="0"/>
        <v>19</v>
      </c>
      <c r="B25" s="72" t="str">
        <f>'[1]StartList'!Q25</f>
        <v>Профессионал</v>
      </c>
      <c r="C25" s="73">
        <f>'[1]StartList'!B25</f>
        <v>18</v>
      </c>
      <c r="D25" s="74" t="str">
        <f>'[1]StartList'!E25</f>
        <v>Почивалов Александр, Колесников Константин</v>
      </c>
      <c r="E25" s="100">
        <f>День1!CS25</f>
        <v>295</v>
      </c>
      <c r="F25" s="100">
        <f>День1!CT25</f>
        <v>0</v>
      </c>
      <c r="G25" s="100">
        <f>День1!CU25</f>
        <v>0</v>
      </c>
      <c r="H25" s="100">
        <f>День1!CV25</f>
        <v>0</v>
      </c>
      <c r="I25" s="100">
        <f>День1!CW25</f>
        <v>0</v>
      </c>
      <c r="J25" s="76">
        <v>0.470833333333332</v>
      </c>
      <c r="K25" s="77">
        <v>0.4708333333333334</v>
      </c>
      <c r="L25" s="75" t="s">
        <v>47</v>
      </c>
      <c r="M25" s="78">
        <v>0</v>
      </c>
      <c r="N25" s="104">
        <v>0.47291666666666665</v>
      </c>
      <c r="O25" s="104">
        <v>0.5076157407407408</v>
      </c>
      <c r="P25" s="83" t="s">
        <v>47</v>
      </c>
      <c r="Q25" s="83">
        <v>0</v>
      </c>
      <c r="R25" s="84">
        <v>0.03469907407407413</v>
      </c>
      <c r="S25" s="85">
        <v>0.0022453703703704322</v>
      </c>
      <c r="T25" s="86">
        <v>194</v>
      </c>
      <c r="U25" s="87" t="s">
        <v>47</v>
      </c>
      <c r="V25" s="88">
        <v>194</v>
      </c>
      <c r="W25" s="91">
        <v>0.5604166666666667</v>
      </c>
      <c r="X25" s="91">
        <v>0.6027777777777777</v>
      </c>
      <c r="Y25" s="75" t="s">
        <v>125</v>
      </c>
      <c r="Z25" s="81">
        <v>0</v>
      </c>
      <c r="AA25" s="83">
        <v>0.6027777777777777</v>
      </c>
      <c r="AB25" s="83">
        <v>0.6436342592592593</v>
      </c>
      <c r="AC25" s="83" t="s">
        <v>47</v>
      </c>
      <c r="AD25" s="83">
        <v>0</v>
      </c>
      <c r="AE25" s="84">
        <v>0.04085648148148158</v>
      </c>
      <c r="AF25" s="187">
        <v>0.009606481481481577</v>
      </c>
      <c r="AG25" s="86">
        <v>830</v>
      </c>
      <c r="AH25" s="188" t="s">
        <v>47</v>
      </c>
      <c r="AI25" s="88">
        <v>830</v>
      </c>
      <c r="AJ25" s="83"/>
      <c r="AK25" s="93"/>
      <c r="AL25" s="88"/>
      <c r="AM25" s="83"/>
      <c r="AN25" s="93"/>
      <c r="AO25" s="88"/>
      <c r="AP25" s="94">
        <v>0</v>
      </c>
      <c r="AQ25" s="76">
        <v>0.6395833333333333</v>
      </c>
      <c r="AR25" s="77">
        <v>0.65625</v>
      </c>
      <c r="AS25" s="75" t="s">
        <v>47</v>
      </c>
      <c r="AT25" s="78">
        <v>900</v>
      </c>
      <c r="AU25" s="79">
        <v>0.6562731481481482</v>
      </c>
      <c r="AV25" s="80">
        <v>0.6603703703703704</v>
      </c>
      <c r="AW25" s="75" t="s">
        <v>125</v>
      </c>
      <c r="AX25" s="81">
        <v>0</v>
      </c>
      <c r="AY25" s="104">
        <v>0.6603703703703704</v>
      </c>
      <c r="AZ25" s="104">
        <v>0.675474537037037</v>
      </c>
      <c r="BA25" s="83" t="s">
        <v>47</v>
      </c>
      <c r="BB25" s="83">
        <v>0</v>
      </c>
      <c r="BC25" s="84">
        <v>0.015104166666666585</v>
      </c>
      <c r="BD25" s="85">
        <v>0.004143518518518437</v>
      </c>
      <c r="BE25" s="86">
        <v>358</v>
      </c>
      <c r="BF25" s="87" t="s">
        <v>47</v>
      </c>
      <c r="BG25" s="88">
        <v>358</v>
      </c>
      <c r="BH25" s="96">
        <v>0</v>
      </c>
      <c r="BI25" s="96"/>
      <c r="BJ25" s="79">
        <v>0.8229166666666666</v>
      </c>
      <c r="BK25" s="79">
        <v>0.8062499999999999</v>
      </c>
      <c r="BL25" s="90"/>
      <c r="BM25" s="75" t="s">
        <v>124</v>
      </c>
      <c r="BN25" s="81">
        <v>0</v>
      </c>
      <c r="BP25" s="100">
        <v>1677</v>
      </c>
      <c r="BQ25" s="100">
        <v>0</v>
      </c>
      <c r="BR25" s="100">
        <v>900</v>
      </c>
      <c r="BS25" s="100">
        <v>0</v>
      </c>
      <c r="BT25" s="100">
        <v>0</v>
      </c>
      <c r="BU25" s="102">
        <v>2577</v>
      </c>
    </row>
    <row r="26" spans="1:73" ht="24.75" customHeight="1">
      <c r="A26" s="71">
        <f t="shared" si="0"/>
        <v>20</v>
      </c>
      <c r="B26" s="72" t="str">
        <f>'[1]StartList'!Q26</f>
        <v>Профессионал</v>
      </c>
      <c r="C26" s="73">
        <f>'[1]StartList'!B26</f>
        <v>19</v>
      </c>
      <c r="D26" s="74" t="str">
        <f>'[1]StartList'!E26</f>
        <v>Козлов Матвей, Кузьмич Оксана</v>
      </c>
      <c r="E26" s="100">
        <f>День1!CS26</f>
        <v>262</v>
      </c>
      <c r="F26" s="100">
        <f>День1!CT26</f>
        <v>0</v>
      </c>
      <c r="G26" s="100">
        <f>День1!CU26</f>
        <v>0</v>
      </c>
      <c r="H26" s="100">
        <f>День1!CV26</f>
        <v>0</v>
      </c>
      <c r="I26" s="100">
        <f>День1!CW26</f>
        <v>1800</v>
      </c>
      <c r="J26" s="76">
        <v>0.471527777777777</v>
      </c>
      <c r="K26" s="77">
        <v>0.47152777777777777</v>
      </c>
      <c r="L26" s="75" t="s">
        <v>47</v>
      </c>
      <c r="M26" s="78">
        <v>0</v>
      </c>
      <c r="N26" s="104">
        <v>0.47361111111111115</v>
      </c>
      <c r="O26" s="104">
        <v>0.5077662037037037</v>
      </c>
      <c r="P26" s="83" t="s">
        <v>47</v>
      </c>
      <c r="Q26" s="83">
        <v>0</v>
      </c>
      <c r="R26" s="84">
        <v>0.034155092592592584</v>
      </c>
      <c r="S26" s="85">
        <v>0.0017013888888888842</v>
      </c>
      <c r="T26" s="86">
        <v>147</v>
      </c>
      <c r="U26" s="87" t="s">
        <v>47</v>
      </c>
      <c r="V26" s="88">
        <v>147</v>
      </c>
      <c r="W26" s="91">
        <v>0.5611111111111111</v>
      </c>
      <c r="X26" s="91">
        <v>0.5950347222222222</v>
      </c>
      <c r="Y26" s="75" t="s">
        <v>125</v>
      </c>
      <c r="Z26" s="81">
        <v>0</v>
      </c>
      <c r="AA26" s="83">
        <v>0.5950347222222222</v>
      </c>
      <c r="AB26" s="83">
        <v>0.5975</v>
      </c>
      <c r="AC26" s="83" t="s">
        <v>47</v>
      </c>
      <c r="AD26" s="83">
        <v>0</v>
      </c>
      <c r="AE26" s="84">
        <v>0.00246527777777783</v>
      </c>
      <c r="AF26" s="187">
        <v>0.02878472222222217</v>
      </c>
      <c r="AG26" s="86">
        <v>180</v>
      </c>
      <c r="AH26" s="188" t="s">
        <v>124</v>
      </c>
      <c r="AI26" s="88">
        <v>180</v>
      </c>
      <c r="AJ26" s="83"/>
      <c r="AK26" s="93"/>
      <c r="AL26" s="88"/>
      <c r="AM26" s="83"/>
      <c r="AN26" s="93"/>
      <c r="AO26" s="88"/>
      <c r="AP26" s="94">
        <v>0</v>
      </c>
      <c r="AQ26" s="76">
        <v>0.6402777777777778</v>
      </c>
      <c r="AR26" s="77">
        <v>0.6527777777777778</v>
      </c>
      <c r="AS26" s="75" t="s">
        <v>47</v>
      </c>
      <c r="AT26" s="78">
        <v>900</v>
      </c>
      <c r="AU26" s="79">
        <v>0.652800925925926</v>
      </c>
      <c r="AV26" s="80">
        <v>0.6583912037037037</v>
      </c>
      <c r="AW26" s="75" t="s">
        <v>125</v>
      </c>
      <c r="AX26" s="81">
        <v>0</v>
      </c>
      <c r="AY26" s="104">
        <v>0.6583912037037037</v>
      </c>
      <c r="AZ26" s="104">
        <v>0.6694328703703704</v>
      </c>
      <c r="BA26" s="83" t="s">
        <v>47</v>
      </c>
      <c r="BB26" s="83">
        <v>0</v>
      </c>
      <c r="BC26" s="84">
        <v>0.011041666666666616</v>
      </c>
      <c r="BD26" s="85">
        <v>8.101851851846815E-05</v>
      </c>
      <c r="BE26" s="86">
        <v>7</v>
      </c>
      <c r="BF26" s="87" t="s">
        <v>47</v>
      </c>
      <c r="BG26" s="88">
        <v>7</v>
      </c>
      <c r="BH26" s="96">
        <v>0</v>
      </c>
      <c r="BI26" s="96"/>
      <c r="BJ26" s="79">
        <v>0.8194444444444444</v>
      </c>
      <c r="BK26" s="79">
        <v>0.8027777777777777</v>
      </c>
      <c r="BL26" s="90"/>
      <c r="BM26" s="75" t="s">
        <v>124</v>
      </c>
      <c r="BN26" s="81">
        <v>0</v>
      </c>
      <c r="BP26" s="100">
        <v>596</v>
      </c>
      <c r="BQ26" s="100">
        <v>0</v>
      </c>
      <c r="BR26" s="100">
        <v>900</v>
      </c>
      <c r="BS26" s="100">
        <v>0</v>
      </c>
      <c r="BT26" s="100">
        <v>1800</v>
      </c>
      <c r="BU26" s="102">
        <v>3296</v>
      </c>
    </row>
    <row r="27" spans="1:73" ht="24.75" customHeight="1">
      <c r="A27" s="71">
        <f t="shared" si="0"/>
        <v>21</v>
      </c>
      <c r="B27" s="72" t="str">
        <f>'[1]StartList'!Q27</f>
        <v>Стандарт</v>
      </c>
      <c r="C27" s="73">
        <f>'[1]StartList'!B27</f>
        <v>20</v>
      </c>
      <c r="D27" s="74" t="str">
        <f>'[1]StartList'!E27</f>
        <v>Грибов Дмитрий, Грибова Наталья</v>
      </c>
      <c r="E27" s="100">
        <f>День1!CS27</f>
        <v>404</v>
      </c>
      <c r="F27" s="100">
        <f>День1!CT27</f>
        <v>0</v>
      </c>
      <c r="G27" s="100">
        <f>День1!CU27</f>
        <v>120</v>
      </c>
      <c r="H27" s="100">
        <f>День1!CV27</f>
        <v>0</v>
      </c>
      <c r="I27" s="100">
        <f>День1!CW27</f>
        <v>0</v>
      </c>
      <c r="J27" s="76">
        <v>0.472222222222221</v>
      </c>
      <c r="K27" s="77">
        <v>0.47222222222222227</v>
      </c>
      <c r="L27" s="75" t="s">
        <v>47</v>
      </c>
      <c r="M27" s="78">
        <v>0</v>
      </c>
      <c r="N27" s="104">
        <v>0.47430555555555554</v>
      </c>
      <c r="O27" s="104">
        <v>0.508425925925926</v>
      </c>
      <c r="P27" s="83" t="s">
        <v>47</v>
      </c>
      <c r="Q27" s="83">
        <v>0</v>
      </c>
      <c r="R27" s="84">
        <v>0.03412037037037041</v>
      </c>
      <c r="S27" s="85">
        <v>0.001666666666666712</v>
      </c>
      <c r="T27" s="86">
        <v>144</v>
      </c>
      <c r="U27" s="87" t="s">
        <v>47</v>
      </c>
      <c r="V27" s="88">
        <v>144</v>
      </c>
      <c r="W27" s="91">
        <v>0.5618055555555556</v>
      </c>
      <c r="X27" s="91">
        <v>0.593275462962963</v>
      </c>
      <c r="Y27" s="75" t="s">
        <v>125</v>
      </c>
      <c r="Z27" s="81">
        <v>0</v>
      </c>
      <c r="AA27" s="83">
        <v>0.593275462962963</v>
      </c>
      <c r="AB27" s="83">
        <v>0.5959722222222222</v>
      </c>
      <c r="AC27" s="83" t="s">
        <v>47</v>
      </c>
      <c r="AD27" s="83">
        <v>0</v>
      </c>
      <c r="AE27" s="84">
        <v>0.0026967592592592737</v>
      </c>
      <c r="AF27" s="187">
        <v>0.028553240740740726</v>
      </c>
      <c r="AG27" s="86">
        <v>180</v>
      </c>
      <c r="AH27" s="188" t="s">
        <v>124</v>
      </c>
      <c r="AI27" s="88">
        <v>180</v>
      </c>
      <c r="AJ27" s="83">
        <v>0.6254282407407408</v>
      </c>
      <c r="AK27" s="93" t="s">
        <v>67</v>
      </c>
      <c r="AL27" s="88">
        <v>300</v>
      </c>
      <c r="AM27" s="83"/>
      <c r="AN27" s="93"/>
      <c r="AO27" s="88"/>
      <c r="AP27" s="94">
        <v>300</v>
      </c>
      <c r="AQ27" s="76">
        <v>0.6409722222222222</v>
      </c>
      <c r="AR27" s="77">
        <v>0.6409722222222222</v>
      </c>
      <c r="AS27" s="75" t="s">
        <v>124</v>
      </c>
      <c r="AT27" s="78">
        <v>0</v>
      </c>
      <c r="AU27" s="79">
        <v>0.6409953703703704</v>
      </c>
      <c r="AV27" s="80">
        <v>0.6446759259259259</v>
      </c>
      <c r="AW27" s="75" t="s">
        <v>125</v>
      </c>
      <c r="AX27" s="81">
        <v>0</v>
      </c>
      <c r="AY27" s="104">
        <v>0.6446759259259259</v>
      </c>
      <c r="AZ27" s="104">
        <v>0.6554398148148148</v>
      </c>
      <c r="BA27" s="83" t="s">
        <v>47</v>
      </c>
      <c r="BB27" s="83">
        <v>0</v>
      </c>
      <c r="BC27" s="84">
        <v>0.010763888888888906</v>
      </c>
      <c r="BD27" s="85">
        <v>0.00019675925925924202</v>
      </c>
      <c r="BE27" s="86">
        <v>17</v>
      </c>
      <c r="BF27" s="87" t="s">
        <v>124</v>
      </c>
      <c r="BG27" s="88">
        <v>17</v>
      </c>
      <c r="BH27" s="96">
        <v>0</v>
      </c>
      <c r="BI27" s="96"/>
      <c r="BJ27" s="79">
        <v>0.8076388888888888</v>
      </c>
      <c r="BK27" s="79">
        <v>0.7909722222222221</v>
      </c>
      <c r="BL27" s="90"/>
      <c r="BM27" s="75" t="s">
        <v>124</v>
      </c>
      <c r="BN27" s="81">
        <v>0</v>
      </c>
      <c r="BP27" s="100">
        <v>1045</v>
      </c>
      <c r="BQ27" s="100">
        <v>0</v>
      </c>
      <c r="BR27" s="100">
        <v>120</v>
      </c>
      <c r="BS27" s="100">
        <v>0</v>
      </c>
      <c r="BT27" s="100">
        <v>0</v>
      </c>
      <c r="BU27" s="102">
        <v>1165</v>
      </c>
    </row>
    <row r="28" spans="1:73" ht="24.75" customHeight="1">
      <c r="A28" s="71">
        <f t="shared" si="0"/>
        <v>22</v>
      </c>
      <c r="B28" s="72" t="str">
        <f>'[1]StartList'!Q28</f>
        <v>Стандарт</v>
      </c>
      <c r="C28" s="73">
        <f>'[1]StartList'!B28</f>
        <v>21</v>
      </c>
      <c r="D28" s="74" t="str">
        <f>'[1]StartList'!E28</f>
        <v>Новоселов Сергей, Пяткина Ирина</v>
      </c>
      <c r="E28" s="100">
        <f>День1!CS28</f>
        <v>1569</v>
      </c>
      <c r="F28" s="100">
        <f>День1!CT28</f>
        <v>0</v>
      </c>
      <c r="G28" s="100">
        <f>День1!CU28</f>
        <v>0</v>
      </c>
      <c r="H28" s="100">
        <f>День1!CV28</f>
        <v>0</v>
      </c>
      <c r="I28" s="100">
        <f>День1!CW28</f>
        <v>0</v>
      </c>
      <c r="J28" s="76">
        <v>0.472916666666665</v>
      </c>
      <c r="K28" s="77">
        <v>0.47291666666666665</v>
      </c>
      <c r="L28" s="75" t="s">
        <v>47</v>
      </c>
      <c r="M28" s="78">
        <v>0</v>
      </c>
      <c r="N28" s="104">
        <v>0.47500000000000003</v>
      </c>
      <c r="O28" s="104">
        <v>0.5087847222222223</v>
      </c>
      <c r="P28" s="83" t="s">
        <v>47</v>
      </c>
      <c r="Q28" s="83">
        <v>0</v>
      </c>
      <c r="R28" s="84">
        <v>0.03378472222222223</v>
      </c>
      <c r="S28" s="85">
        <v>0.00133101851851853</v>
      </c>
      <c r="T28" s="86">
        <v>115</v>
      </c>
      <c r="U28" s="87" t="s">
        <v>47</v>
      </c>
      <c r="V28" s="88">
        <v>115</v>
      </c>
      <c r="W28" s="91">
        <v>0.5625</v>
      </c>
      <c r="X28" s="91">
        <v>0.6037037037037037</v>
      </c>
      <c r="Y28" s="75" t="s">
        <v>125</v>
      </c>
      <c r="Z28" s="81">
        <v>0</v>
      </c>
      <c r="AA28" s="83">
        <v>0.6037037037037037</v>
      </c>
      <c r="AB28" s="83">
        <v>0.6062962962962963</v>
      </c>
      <c r="AC28" s="83" t="s">
        <v>47</v>
      </c>
      <c r="AD28" s="83">
        <v>0</v>
      </c>
      <c r="AE28" s="84">
        <v>0.002592592592592591</v>
      </c>
      <c r="AF28" s="187">
        <v>0.02865740740740741</v>
      </c>
      <c r="AG28" s="86">
        <v>180</v>
      </c>
      <c r="AH28" s="188" t="s">
        <v>124</v>
      </c>
      <c r="AI28" s="88">
        <v>180</v>
      </c>
      <c r="AJ28" s="83"/>
      <c r="AK28" s="93"/>
      <c r="AL28" s="88"/>
      <c r="AM28" s="83"/>
      <c r="AN28" s="93"/>
      <c r="AO28" s="88"/>
      <c r="AP28" s="94">
        <v>0</v>
      </c>
      <c r="AQ28" s="76">
        <v>0.6416666666666667</v>
      </c>
      <c r="AR28" s="77"/>
      <c r="AS28" s="75" t="s">
        <v>125</v>
      </c>
      <c r="AT28" s="78">
        <v>1800</v>
      </c>
      <c r="AU28" s="79">
        <v>0.6416898148148149</v>
      </c>
      <c r="AV28" s="80"/>
      <c r="AW28" s="75" t="s">
        <v>125</v>
      </c>
      <c r="AX28" s="81">
        <v>0</v>
      </c>
      <c r="AY28" s="104"/>
      <c r="AZ28" s="104"/>
      <c r="BA28" s="83" t="s">
        <v>47</v>
      </c>
      <c r="BB28" s="83">
        <v>0</v>
      </c>
      <c r="BC28" s="84">
        <v>0</v>
      </c>
      <c r="BD28" s="85">
        <v>0.010960648148148148</v>
      </c>
      <c r="BE28" s="86" t="s">
        <v>131</v>
      </c>
      <c r="BF28" s="87" t="s">
        <v>125</v>
      </c>
      <c r="BG28" s="88">
        <v>658</v>
      </c>
      <c r="BH28" s="96">
        <v>0</v>
      </c>
      <c r="BI28" s="96"/>
      <c r="BJ28" s="79">
        <v>0.8083333333333333</v>
      </c>
      <c r="BK28" s="79">
        <v>0.7916666666666666</v>
      </c>
      <c r="BL28" s="90"/>
      <c r="BM28" s="75" t="s">
        <v>124</v>
      </c>
      <c r="BN28" s="81">
        <v>0</v>
      </c>
      <c r="BP28" s="100">
        <v>2522</v>
      </c>
      <c r="BQ28" s="100">
        <v>0</v>
      </c>
      <c r="BR28" s="100">
        <v>1800</v>
      </c>
      <c r="BS28" s="100">
        <v>0</v>
      </c>
      <c r="BT28" s="100">
        <v>0</v>
      </c>
      <c r="BU28" s="102">
        <v>4322</v>
      </c>
    </row>
    <row r="29" spans="1:73" ht="24.75" customHeight="1">
      <c r="A29" s="71">
        <f t="shared" si="0"/>
        <v>23</v>
      </c>
      <c r="B29" s="72" t="str">
        <f>'[1]StartList'!Q29</f>
        <v>Стандарт</v>
      </c>
      <c r="C29" s="73">
        <f>'[1]StartList'!B29</f>
        <v>22</v>
      </c>
      <c r="D29" s="74" t="str">
        <f>'[1]StartList'!E29</f>
        <v>Русаков Сергей, Русакова Наталья</v>
      </c>
      <c r="E29" s="100">
        <f>День1!CS29</f>
        <v>888</v>
      </c>
      <c r="F29" s="100">
        <f>День1!CT29</f>
        <v>0</v>
      </c>
      <c r="G29" s="100">
        <f>День1!CU29</f>
        <v>900</v>
      </c>
      <c r="H29" s="100">
        <f>День1!CV29</f>
        <v>0</v>
      </c>
      <c r="I29" s="100">
        <f>День1!CW29</f>
        <v>0</v>
      </c>
      <c r="J29" s="76">
        <v>0.47361111111111</v>
      </c>
      <c r="K29" s="77">
        <v>0.47361111111111115</v>
      </c>
      <c r="L29" s="75" t="s">
        <v>47</v>
      </c>
      <c r="M29" s="78">
        <v>0</v>
      </c>
      <c r="N29" s="104">
        <v>0.4756944444444444</v>
      </c>
      <c r="O29" s="104">
        <v>0.5133564814814815</v>
      </c>
      <c r="P29" s="83" t="s">
        <v>47</v>
      </c>
      <c r="Q29" s="83">
        <v>0</v>
      </c>
      <c r="R29" s="84">
        <v>0.03766203703703708</v>
      </c>
      <c r="S29" s="85">
        <v>0.005208333333333377</v>
      </c>
      <c r="T29" s="86">
        <v>450</v>
      </c>
      <c r="U29" s="87" t="s">
        <v>47</v>
      </c>
      <c r="V29" s="88">
        <v>450</v>
      </c>
      <c r="W29" s="91">
        <v>0.5631944444444444</v>
      </c>
      <c r="X29" s="91">
        <v>0.5874421296296296</v>
      </c>
      <c r="Y29" s="75" t="s">
        <v>125</v>
      </c>
      <c r="Z29" s="81">
        <v>0</v>
      </c>
      <c r="AA29" s="83">
        <v>0.5874421296296296</v>
      </c>
      <c r="AB29" s="103"/>
      <c r="AC29" s="83" t="s">
        <v>47</v>
      </c>
      <c r="AD29" s="83">
        <v>0</v>
      </c>
      <c r="AE29" s="84">
        <v>-0.5874421296296296</v>
      </c>
      <c r="AF29" s="187">
        <v>0.6186921296296296</v>
      </c>
      <c r="AG29" s="86" t="s">
        <v>130</v>
      </c>
      <c r="AH29" s="188" t="s">
        <v>125</v>
      </c>
      <c r="AI29" s="88">
        <v>2268</v>
      </c>
      <c r="AJ29" s="83"/>
      <c r="AK29" s="93"/>
      <c r="AL29" s="88"/>
      <c r="AM29" s="83"/>
      <c r="AN29" s="93"/>
      <c r="AO29" s="88"/>
      <c r="AP29" s="94">
        <v>0</v>
      </c>
      <c r="AQ29" s="76">
        <v>0.642361111111111</v>
      </c>
      <c r="AR29" s="77">
        <v>0.6652777777777777</v>
      </c>
      <c r="AS29" s="75" t="s">
        <v>47</v>
      </c>
      <c r="AT29" s="78">
        <v>900</v>
      </c>
      <c r="AU29" s="79">
        <v>0.6653009259259259</v>
      </c>
      <c r="AV29" s="80">
        <v>0.6682407407407407</v>
      </c>
      <c r="AW29" s="75" t="s">
        <v>125</v>
      </c>
      <c r="AX29" s="81">
        <v>0</v>
      </c>
      <c r="AY29" s="104">
        <v>0.6682407407407407</v>
      </c>
      <c r="AZ29" s="104">
        <v>0.6799421296296296</v>
      </c>
      <c r="BA29" s="83" t="s">
        <v>47</v>
      </c>
      <c r="BB29" s="83">
        <v>0</v>
      </c>
      <c r="BC29" s="84">
        <v>0.011701388888888942</v>
      </c>
      <c r="BD29" s="85">
        <v>0.0007407407407407935</v>
      </c>
      <c r="BE29" s="86">
        <v>64</v>
      </c>
      <c r="BF29" s="87" t="s">
        <v>47</v>
      </c>
      <c r="BG29" s="88">
        <v>64</v>
      </c>
      <c r="BH29" s="96">
        <v>0</v>
      </c>
      <c r="BI29" s="96"/>
      <c r="BJ29" s="79">
        <v>0.8319444444444444</v>
      </c>
      <c r="BK29" s="79">
        <v>0.8152777777777777</v>
      </c>
      <c r="BL29" s="90"/>
      <c r="BM29" s="75" t="s">
        <v>124</v>
      </c>
      <c r="BN29" s="81">
        <v>0</v>
      </c>
      <c r="BP29" s="100">
        <v>3670</v>
      </c>
      <c r="BQ29" s="100">
        <v>0</v>
      </c>
      <c r="BR29" s="100">
        <v>1800</v>
      </c>
      <c r="BS29" s="100">
        <v>0</v>
      </c>
      <c r="BT29" s="100">
        <v>0</v>
      </c>
      <c r="BU29" s="102">
        <v>5470</v>
      </c>
    </row>
    <row r="30" spans="1:73" ht="24.75" customHeight="1">
      <c r="A30" s="71">
        <f t="shared" si="0"/>
        <v>24</v>
      </c>
      <c r="B30" s="72" t="str">
        <f>'[1]StartList'!Q30</f>
        <v>Стандарт</v>
      </c>
      <c r="C30" s="73">
        <f>'[1]StartList'!B30</f>
        <v>23</v>
      </c>
      <c r="D30" s="74" t="str">
        <f>'[1]StartList'!E30</f>
        <v>Зискинд Дмитрий, Чавтараева Ольга</v>
      </c>
      <c r="E30" s="100">
        <f>День1!CS30</f>
        <v>2406</v>
      </c>
      <c r="F30" s="100">
        <f>День1!CT30</f>
        <v>0</v>
      </c>
      <c r="G30" s="100">
        <f>День1!CU30</f>
        <v>0</v>
      </c>
      <c r="H30" s="100">
        <f>День1!CV30</f>
        <v>180</v>
      </c>
      <c r="I30" s="100">
        <f>День1!CW30</f>
        <v>1800</v>
      </c>
      <c r="J30" s="76">
        <v>0.474305555555554</v>
      </c>
      <c r="K30" s="77">
        <v>0.47430555555555554</v>
      </c>
      <c r="L30" s="75" t="s">
        <v>47</v>
      </c>
      <c r="M30" s="78">
        <v>0</v>
      </c>
      <c r="N30" s="104">
        <v>0.4763888888888889</v>
      </c>
      <c r="O30" s="104">
        <v>0.5141203703703704</v>
      </c>
      <c r="P30" s="83" t="s">
        <v>47</v>
      </c>
      <c r="Q30" s="83">
        <v>0</v>
      </c>
      <c r="R30" s="84">
        <v>0.03773148148148148</v>
      </c>
      <c r="S30" s="85">
        <v>0.005277777777777777</v>
      </c>
      <c r="T30" s="86">
        <v>456</v>
      </c>
      <c r="U30" s="87" t="s">
        <v>47</v>
      </c>
      <c r="V30" s="88">
        <v>456</v>
      </c>
      <c r="W30" s="91">
        <v>0.5638888888888889</v>
      </c>
      <c r="X30" s="91">
        <v>0.6013541666666666</v>
      </c>
      <c r="Y30" s="75" t="s">
        <v>125</v>
      </c>
      <c r="Z30" s="81">
        <v>0</v>
      </c>
      <c r="AA30" s="83">
        <v>0.6013541666666666</v>
      </c>
      <c r="AB30" s="83">
        <v>0.6387847222222222</v>
      </c>
      <c r="AC30" s="83" t="s">
        <v>47</v>
      </c>
      <c r="AD30" s="83">
        <v>0</v>
      </c>
      <c r="AE30" s="84">
        <v>0.03743055555555552</v>
      </c>
      <c r="AF30" s="187">
        <v>0.0061805555555555225</v>
      </c>
      <c r="AG30" s="86">
        <v>534</v>
      </c>
      <c r="AH30" s="188" t="s">
        <v>47</v>
      </c>
      <c r="AI30" s="88">
        <v>534</v>
      </c>
      <c r="AJ30" s="83"/>
      <c r="AK30" s="93"/>
      <c r="AL30" s="88"/>
      <c r="AM30" s="83"/>
      <c r="AN30" s="93"/>
      <c r="AO30" s="88"/>
      <c r="AP30" s="94">
        <v>0</v>
      </c>
      <c r="AQ30" s="76">
        <v>0.6430555555555556</v>
      </c>
      <c r="AR30" s="77">
        <v>0.6493055555555556</v>
      </c>
      <c r="AS30" s="75" t="s">
        <v>47</v>
      </c>
      <c r="AT30" s="78">
        <v>540</v>
      </c>
      <c r="AU30" s="79">
        <v>0.6493287037037038</v>
      </c>
      <c r="AV30" s="80">
        <v>0.6535532407407407</v>
      </c>
      <c r="AW30" s="75" t="s">
        <v>125</v>
      </c>
      <c r="AX30" s="81">
        <v>0</v>
      </c>
      <c r="AY30" s="104">
        <v>0.6535532407407407</v>
      </c>
      <c r="AZ30" s="104">
        <v>0.6652199074074074</v>
      </c>
      <c r="BA30" s="83" t="s">
        <v>47</v>
      </c>
      <c r="BB30" s="83">
        <v>0</v>
      </c>
      <c r="BC30" s="84">
        <v>0.011666666666666714</v>
      </c>
      <c r="BD30" s="85">
        <v>0.0007060185185185659</v>
      </c>
      <c r="BE30" s="86">
        <v>61</v>
      </c>
      <c r="BF30" s="87" t="s">
        <v>47</v>
      </c>
      <c r="BG30" s="88">
        <v>61</v>
      </c>
      <c r="BH30" s="96">
        <v>0</v>
      </c>
      <c r="BI30" s="96"/>
      <c r="BJ30" s="79">
        <v>0.8159722222222222</v>
      </c>
      <c r="BK30" s="79">
        <v>0.7993055555555555</v>
      </c>
      <c r="BL30" s="90"/>
      <c r="BM30" s="75" t="s">
        <v>124</v>
      </c>
      <c r="BN30" s="81">
        <v>0</v>
      </c>
      <c r="BP30" s="100">
        <v>3457</v>
      </c>
      <c r="BQ30" s="100">
        <v>0</v>
      </c>
      <c r="BR30" s="100">
        <v>540</v>
      </c>
      <c r="BS30" s="100">
        <v>180</v>
      </c>
      <c r="BT30" s="100">
        <v>1800</v>
      </c>
      <c r="BU30" s="102">
        <v>5977</v>
      </c>
    </row>
    <row r="31" spans="1:73" ht="24.75" customHeight="1">
      <c r="A31" s="71">
        <f t="shared" si="0"/>
        <v>25</v>
      </c>
      <c r="B31" s="72" t="str">
        <f>'[1]StartList'!Q31</f>
        <v>Профессионал</v>
      </c>
      <c r="C31" s="73">
        <f>'[1]StartList'!B31</f>
        <v>57</v>
      </c>
      <c r="D31" s="74" t="str">
        <f>'[1]StartList'!E31</f>
        <v>Кананадзе Сергей, Подшивалов Александр</v>
      </c>
      <c r="E31" s="100">
        <f>День1!CS31</f>
        <v>6</v>
      </c>
      <c r="F31" s="100">
        <f>День1!CT31</f>
        <v>0</v>
      </c>
      <c r="G31" s="100">
        <f>День1!CU31</f>
        <v>0</v>
      </c>
      <c r="H31" s="100">
        <f>День1!CV31</f>
        <v>0</v>
      </c>
      <c r="I31" s="100">
        <f>День1!CW31</f>
        <v>0</v>
      </c>
      <c r="J31" s="76">
        <v>0.474999999999999</v>
      </c>
      <c r="K31" s="77">
        <v>0.47500000000000003</v>
      </c>
      <c r="L31" s="75" t="s">
        <v>47</v>
      </c>
      <c r="M31" s="78">
        <v>0</v>
      </c>
      <c r="N31" s="104">
        <v>0.4770833333333333</v>
      </c>
      <c r="O31" s="104">
        <v>0.5096527777777778</v>
      </c>
      <c r="P31" s="83" t="s">
        <v>47</v>
      </c>
      <c r="Q31" s="83">
        <v>0</v>
      </c>
      <c r="R31" s="84">
        <v>0.03256944444444454</v>
      </c>
      <c r="S31" s="85">
        <v>0.00011574074074083979</v>
      </c>
      <c r="T31" s="86">
        <v>10</v>
      </c>
      <c r="U31" s="87" t="s">
        <v>125</v>
      </c>
      <c r="V31" s="107">
        <v>0</v>
      </c>
      <c r="W31" s="91">
        <v>0.5645833333333333</v>
      </c>
      <c r="X31" s="91">
        <v>0.6017361111111111</v>
      </c>
      <c r="Y31" s="75" t="s">
        <v>125</v>
      </c>
      <c r="Z31" s="81">
        <v>0</v>
      </c>
      <c r="AA31" s="83">
        <v>0.6017361111111111</v>
      </c>
      <c r="AB31" s="83">
        <v>0.6296643518518519</v>
      </c>
      <c r="AC31" s="83" t="s">
        <v>47</v>
      </c>
      <c r="AD31" s="83">
        <v>0</v>
      </c>
      <c r="AE31" s="84">
        <v>0.02792824074074074</v>
      </c>
      <c r="AF31" s="187">
        <v>0.0033217592592592604</v>
      </c>
      <c r="AG31" s="86">
        <v>0</v>
      </c>
      <c r="AH31" s="188" t="s">
        <v>47</v>
      </c>
      <c r="AI31" s="88">
        <v>0</v>
      </c>
      <c r="AJ31" s="83"/>
      <c r="AK31" s="93"/>
      <c r="AL31" s="88"/>
      <c r="AM31" s="83"/>
      <c r="AN31" s="93"/>
      <c r="AO31" s="88"/>
      <c r="AP31" s="94">
        <v>0</v>
      </c>
      <c r="AQ31" s="76">
        <v>0.6437499999999999</v>
      </c>
      <c r="AR31" s="77">
        <v>0.6437499999999999</v>
      </c>
      <c r="AS31" s="75" t="s">
        <v>124</v>
      </c>
      <c r="AT31" s="78">
        <v>0</v>
      </c>
      <c r="AU31" s="79">
        <v>0.6437731481481481</v>
      </c>
      <c r="AV31" s="80">
        <v>0.6493634259259259</v>
      </c>
      <c r="AW31" s="75" t="s">
        <v>125</v>
      </c>
      <c r="AX31" s="81">
        <v>0</v>
      </c>
      <c r="AY31" s="104">
        <v>0.6493634259259259</v>
      </c>
      <c r="AZ31" s="104">
        <v>0.6603356481481482</v>
      </c>
      <c r="BA31" s="83" t="s">
        <v>47</v>
      </c>
      <c r="BB31" s="83">
        <v>0</v>
      </c>
      <c r="BC31" s="84">
        <v>0.010972222222222272</v>
      </c>
      <c r="BD31" s="85">
        <v>1.1574074074123877E-05</v>
      </c>
      <c r="BE31" s="86">
        <v>1</v>
      </c>
      <c r="BF31" s="87" t="s">
        <v>47</v>
      </c>
      <c r="BG31" s="88">
        <v>1</v>
      </c>
      <c r="BH31" s="96">
        <v>0</v>
      </c>
      <c r="BI31" s="96"/>
      <c r="BJ31" s="79">
        <v>0.8104166666666666</v>
      </c>
      <c r="BK31" s="79">
        <v>0.7937499999999998</v>
      </c>
      <c r="BL31" s="90"/>
      <c r="BM31" s="75" t="s">
        <v>124</v>
      </c>
      <c r="BN31" s="81">
        <v>0</v>
      </c>
      <c r="BP31" s="100">
        <v>7</v>
      </c>
      <c r="BQ31" s="100">
        <v>0</v>
      </c>
      <c r="BR31" s="100">
        <v>0</v>
      </c>
      <c r="BS31" s="100">
        <v>0</v>
      </c>
      <c r="BT31" s="100">
        <v>0</v>
      </c>
      <c r="BU31" s="102">
        <v>7</v>
      </c>
    </row>
    <row r="32" spans="1:73" ht="24.75" customHeight="1">
      <c r="A32" s="71">
        <f t="shared" si="0"/>
        <v>26</v>
      </c>
      <c r="B32" s="72" t="str">
        <f>'[1]StartList'!Q32</f>
        <v>Профессионал</v>
      </c>
      <c r="C32" s="73">
        <f>'[1]StartList'!B32</f>
        <v>79</v>
      </c>
      <c r="D32" s="74" t="str">
        <f>'[1]StartList'!E32</f>
        <v>Носатенко Пётр, Ермолаев Сергей</v>
      </c>
      <c r="E32" s="100">
        <f>День1!CS32</f>
        <v>13</v>
      </c>
      <c r="F32" s="100">
        <f>День1!CT32</f>
        <v>0</v>
      </c>
      <c r="G32" s="100">
        <f>День1!CU32</f>
        <v>0</v>
      </c>
      <c r="H32" s="100">
        <f>День1!CV32</f>
        <v>0</v>
      </c>
      <c r="I32" s="100">
        <f>День1!CW32</f>
        <v>0</v>
      </c>
      <c r="J32" s="76">
        <v>0.475694444444443</v>
      </c>
      <c r="K32" s="77">
        <v>0.4756944444444444</v>
      </c>
      <c r="L32" s="75" t="s">
        <v>47</v>
      </c>
      <c r="M32" s="78">
        <v>0</v>
      </c>
      <c r="N32" s="104">
        <v>0.4777777777777778</v>
      </c>
      <c r="O32" s="104">
        <v>0.5102546296296296</v>
      </c>
      <c r="P32" s="83" t="s">
        <v>47</v>
      </c>
      <c r="Q32" s="83">
        <v>0</v>
      </c>
      <c r="R32" s="84">
        <v>0.03247685185185184</v>
      </c>
      <c r="S32" s="85">
        <v>2.3148148148140202E-05</v>
      </c>
      <c r="T32" s="86">
        <v>2</v>
      </c>
      <c r="U32" s="87" t="s">
        <v>47</v>
      </c>
      <c r="V32" s="88">
        <v>2</v>
      </c>
      <c r="W32" s="91">
        <v>0.5652777777777778</v>
      </c>
      <c r="X32" s="91">
        <v>0.6003125</v>
      </c>
      <c r="Y32" s="75" t="s">
        <v>125</v>
      </c>
      <c r="Z32" s="81">
        <v>0</v>
      </c>
      <c r="AA32" s="83">
        <v>0.6003125</v>
      </c>
      <c r="AB32" s="83">
        <v>0.6254050925925926</v>
      </c>
      <c r="AC32" s="83" t="s">
        <v>47</v>
      </c>
      <c r="AD32" s="83">
        <v>0</v>
      </c>
      <c r="AE32" s="84">
        <v>0.025092592592592555</v>
      </c>
      <c r="AF32" s="187">
        <v>0.006157407407407445</v>
      </c>
      <c r="AG32" s="86">
        <v>0</v>
      </c>
      <c r="AH32" s="188" t="s">
        <v>47</v>
      </c>
      <c r="AI32" s="88">
        <v>0</v>
      </c>
      <c r="AJ32" s="83"/>
      <c r="AK32" s="93"/>
      <c r="AL32" s="88"/>
      <c r="AM32" s="83"/>
      <c r="AN32" s="93"/>
      <c r="AO32" s="88"/>
      <c r="AP32" s="94">
        <v>0</v>
      </c>
      <c r="AQ32" s="76">
        <v>0.6444444444444445</v>
      </c>
      <c r="AR32" s="77">
        <v>0.6444444444444445</v>
      </c>
      <c r="AS32" s="75" t="s">
        <v>124</v>
      </c>
      <c r="AT32" s="78">
        <v>0</v>
      </c>
      <c r="AU32" s="79">
        <v>0.6444675925925927</v>
      </c>
      <c r="AV32" s="80">
        <v>0.6484143518518518</v>
      </c>
      <c r="AW32" s="75" t="s">
        <v>125</v>
      </c>
      <c r="AX32" s="81">
        <v>0</v>
      </c>
      <c r="AY32" s="104">
        <v>0.6484143518518518</v>
      </c>
      <c r="AZ32" s="104">
        <v>0.6594097222222223</v>
      </c>
      <c r="BA32" s="83" t="s">
        <v>47</v>
      </c>
      <c r="BB32" s="83">
        <v>0</v>
      </c>
      <c r="BC32" s="84">
        <v>0.01099537037037046</v>
      </c>
      <c r="BD32" s="85">
        <v>3.472222222231265E-05</v>
      </c>
      <c r="BE32" s="86">
        <v>3</v>
      </c>
      <c r="BF32" s="87" t="s">
        <v>47</v>
      </c>
      <c r="BG32" s="88">
        <v>3</v>
      </c>
      <c r="BH32" s="96">
        <v>0</v>
      </c>
      <c r="BI32" s="96"/>
      <c r="BJ32" s="79">
        <v>0.8111111111111111</v>
      </c>
      <c r="BK32" s="79">
        <v>0.7944444444444444</v>
      </c>
      <c r="BL32" s="90"/>
      <c r="BM32" s="75" t="s">
        <v>124</v>
      </c>
      <c r="BN32" s="81">
        <v>0</v>
      </c>
      <c r="BP32" s="100">
        <v>18</v>
      </c>
      <c r="BQ32" s="100">
        <v>0</v>
      </c>
      <c r="BR32" s="100">
        <v>0</v>
      </c>
      <c r="BS32" s="100">
        <v>0</v>
      </c>
      <c r="BT32" s="100">
        <v>0</v>
      </c>
      <c r="BU32" s="102">
        <v>18</v>
      </c>
    </row>
    <row r="33" spans="1:73" s="7" customFormat="1" ht="21" customHeight="1">
      <c r="A33" s="149"/>
      <c r="B33" s="150"/>
      <c r="C33" s="73"/>
      <c r="D33" s="151"/>
      <c r="E33" s="162"/>
      <c r="F33" s="162"/>
      <c r="G33" s="162"/>
      <c r="H33" s="162"/>
      <c r="I33" s="162"/>
      <c r="J33" s="153"/>
      <c r="K33" s="77"/>
      <c r="L33" s="152"/>
      <c r="M33" s="154"/>
      <c r="N33" s="104"/>
      <c r="O33" s="104"/>
      <c r="P33" s="104"/>
      <c r="Q33" s="104"/>
      <c r="R33" s="105"/>
      <c r="S33" s="156"/>
      <c r="T33" s="157"/>
      <c r="U33" s="158"/>
      <c r="V33" s="93"/>
      <c r="W33" s="91"/>
      <c r="X33" s="91"/>
      <c r="Y33" s="152"/>
      <c r="Z33" s="155"/>
      <c r="AA33" s="104"/>
      <c r="AB33" s="104"/>
      <c r="AC33" s="104"/>
      <c r="AD33" s="104"/>
      <c r="AE33" s="105"/>
      <c r="AF33" s="193"/>
      <c r="AG33" s="157"/>
      <c r="AH33" s="152"/>
      <c r="AI33" s="93"/>
      <c r="AJ33" s="104"/>
      <c r="AK33" s="93"/>
      <c r="AL33" s="93"/>
      <c r="AM33" s="104"/>
      <c r="AN33" s="93"/>
      <c r="AO33" s="93"/>
      <c r="AP33" s="95"/>
      <c r="AQ33" s="153"/>
      <c r="AR33" s="77"/>
      <c r="AS33" s="152"/>
      <c r="AT33" s="154"/>
      <c r="AU33" s="91"/>
      <c r="AV33" s="92"/>
      <c r="AW33" s="152"/>
      <c r="AX33" s="155"/>
      <c r="AY33" s="104"/>
      <c r="AZ33" s="104"/>
      <c r="BA33" s="104"/>
      <c r="BB33" s="104"/>
      <c r="BC33" s="105"/>
      <c r="BD33" s="156"/>
      <c r="BE33" s="157"/>
      <c r="BF33" s="158"/>
      <c r="BG33" s="93"/>
      <c r="BH33" s="159"/>
      <c r="BI33" s="160"/>
      <c r="BJ33" s="91"/>
      <c r="BK33" s="91"/>
      <c r="BL33" s="77"/>
      <c r="BM33" s="152"/>
      <c r="BN33" s="155"/>
      <c r="BP33" s="162"/>
      <c r="BQ33" s="162"/>
      <c r="BR33" s="162"/>
      <c r="BS33" s="162"/>
      <c r="BT33" s="162"/>
      <c r="BU33" s="164"/>
    </row>
    <row r="34" spans="1:73" ht="24.75" customHeight="1" hidden="1" outlineLevel="1">
      <c r="A34" s="71"/>
      <c r="B34" s="72"/>
      <c r="C34" s="73"/>
      <c r="D34" s="74"/>
      <c r="E34" s="100"/>
      <c r="F34" s="100"/>
      <c r="G34" s="100"/>
      <c r="H34" s="100"/>
      <c r="I34" s="100"/>
      <c r="J34" s="76"/>
      <c r="K34" s="77"/>
      <c r="L34" s="75"/>
      <c r="M34" s="78"/>
      <c r="N34" s="104"/>
      <c r="O34" s="104"/>
      <c r="P34" s="104"/>
      <c r="Q34" s="104"/>
      <c r="R34" s="105"/>
      <c r="S34" s="156"/>
      <c r="T34" s="157"/>
      <c r="U34" s="158"/>
      <c r="V34" s="93"/>
      <c r="W34" s="91"/>
      <c r="X34" s="91"/>
      <c r="Y34" s="152"/>
      <c r="Z34" s="155"/>
      <c r="AA34" s="104"/>
      <c r="AB34" s="104"/>
      <c r="AC34" s="104"/>
      <c r="AD34" s="104"/>
      <c r="AE34" s="105"/>
      <c r="AF34" s="193"/>
      <c r="AG34" s="157"/>
      <c r="AH34" s="152"/>
      <c r="AI34" s="93"/>
      <c r="AJ34" s="104"/>
      <c r="AK34" s="93"/>
      <c r="AL34" s="93"/>
      <c r="AM34" s="104"/>
      <c r="AN34" s="93"/>
      <c r="AO34" s="93"/>
      <c r="AP34" s="95"/>
      <c r="AQ34" s="76"/>
      <c r="AR34" s="77"/>
      <c r="AS34" s="75"/>
      <c r="AT34" s="78"/>
      <c r="AU34" s="91"/>
      <c r="AV34" s="92"/>
      <c r="AW34" s="152"/>
      <c r="AX34" s="155"/>
      <c r="AY34" s="104"/>
      <c r="AZ34" s="104"/>
      <c r="BA34" s="104"/>
      <c r="BB34" s="104"/>
      <c r="BC34" s="105"/>
      <c r="BD34" s="156"/>
      <c r="BE34" s="157"/>
      <c r="BF34" s="158"/>
      <c r="BG34" s="93"/>
      <c r="BH34" s="159"/>
      <c r="BI34" s="160"/>
      <c r="BJ34" s="91"/>
      <c r="BK34" s="91"/>
      <c r="BL34" s="77"/>
      <c r="BM34" s="152"/>
      <c r="BN34" s="155"/>
      <c r="BP34" s="100"/>
      <c r="BQ34" s="100"/>
      <c r="BR34" s="100"/>
      <c r="BS34" s="100"/>
      <c r="BT34" s="100"/>
      <c r="BU34" s="102"/>
    </row>
    <row r="35" spans="1:73" ht="24.75" customHeight="1" hidden="1" outlineLevel="1">
      <c r="A35" s="71"/>
      <c r="B35" s="72"/>
      <c r="C35" s="73"/>
      <c r="D35" s="74"/>
      <c r="E35" s="100"/>
      <c r="F35" s="100"/>
      <c r="G35" s="100"/>
      <c r="H35" s="100"/>
      <c r="I35" s="100"/>
      <c r="J35" s="76"/>
      <c r="K35" s="77"/>
      <c r="L35" s="75"/>
      <c r="M35" s="78"/>
      <c r="N35" s="104"/>
      <c r="O35" s="104"/>
      <c r="P35" s="104"/>
      <c r="Q35" s="104"/>
      <c r="R35" s="105"/>
      <c r="S35" s="156"/>
      <c r="T35" s="157"/>
      <c r="U35" s="158"/>
      <c r="V35" s="93"/>
      <c r="W35" s="91"/>
      <c r="X35" s="91"/>
      <c r="Y35" s="152"/>
      <c r="Z35" s="155"/>
      <c r="AA35" s="104"/>
      <c r="AB35" s="104"/>
      <c r="AC35" s="104"/>
      <c r="AD35" s="104"/>
      <c r="AE35" s="105"/>
      <c r="AF35" s="193"/>
      <c r="AG35" s="157"/>
      <c r="AH35" s="152"/>
      <c r="AI35" s="93"/>
      <c r="AJ35" s="104"/>
      <c r="AK35" s="93"/>
      <c r="AL35" s="93"/>
      <c r="AM35" s="104"/>
      <c r="AN35" s="93"/>
      <c r="AO35" s="93"/>
      <c r="AP35" s="95"/>
      <c r="AQ35" s="76"/>
      <c r="AR35" s="77"/>
      <c r="AS35" s="75"/>
      <c r="AT35" s="78"/>
      <c r="AU35" s="91"/>
      <c r="AV35" s="92"/>
      <c r="AW35" s="152"/>
      <c r="AX35" s="155"/>
      <c r="AY35" s="104"/>
      <c r="AZ35" s="104"/>
      <c r="BA35" s="104"/>
      <c r="BB35" s="104"/>
      <c r="BC35" s="105"/>
      <c r="BD35" s="156"/>
      <c r="BE35" s="157"/>
      <c r="BF35" s="158"/>
      <c r="BG35" s="93"/>
      <c r="BH35" s="159"/>
      <c r="BI35" s="160"/>
      <c r="BJ35" s="91"/>
      <c r="BK35" s="91"/>
      <c r="BL35" s="77"/>
      <c r="BM35" s="152"/>
      <c r="BN35" s="155"/>
      <c r="BP35" s="100"/>
      <c r="BQ35" s="100"/>
      <c r="BR35" s="100"/>
      <c r="BS35" s="100"/>
      <c r="BT35" s="100"/>
      <c r="BU35" s="102"/>
    </row>
    <row r="36" spans="1:73" ht="24.75" customHeight="1" hidden="1" outlineLevel="1">
      <c r="A36" s="71"/>
      <c r="B36" s="72"/>
      <c r="C36" s="73"/>
      <c r="D36" s="74"/>
      <c r="E36" s="100"/>
      <c r="F36" s="100"/>
      <c r="G36" s="100"/>
      <c r="H36" s="100"/>
      <c r="I36" s="100"/>
      <c r="J36" s="76"/>
      <c r="K36" s="77"/>
      <c r="L36" s="75"/>
      <c r="M36" s="78"/>
      <c r="N36" s="104"/>
      <c r="O36" s="104"/>
      <c r="P36" s="104"/>
      <c r="Q36" s="104"/>
      <c r="R36" s="105"/>
      <c r="S36" s="156"/>
      <c r="T36" s="157"/>
      <c r="U36" s="158"/>
      <c r="V36" s="93"/>
      <c r="W36" s="91"/>
      <c r="X36" s="91"/>
      <c r="Y36" s="152"/>
      <c r="Z36" s="155"/>
      <c r="AA36" s="104"/>
      <c r="AB36" s="104"/>
      <c r="AC36" s="104"/>
      <c r="AD36" s="104"/>
      <c r="AE36" s="105"/>
      <c r="AF36" s="193"/>
      <c r="AG36" s="157"/>
      <c r="AH36" s="152"/>
      <c r="AI36" s="93"/>
      <c r="AJ36" s="104"/>
      <c r="AK36" s="93"/>
      <c r="AL36" s="93"/>
      <c r="AM36" s="104"/>
      <c r="AN36" s="93"/>
      <c r="AO36" s="93"/>
      <c r="AP36" s="95"/>
      <c r="AQ36" s="76"/>
      <c r="AR36" s="77"/>
      <c r="AS36" s="75"/>
      <c r="AT36" s="78"/>
      <c r="AU36" s="91"/>
      <c r="AV36" s="92"/>
      <c r="AW36" s="152"/>
      <c r="AX36" s="155"/>
      <c r="AY36" s="104"/>
      <c r="AZ36" s="104"/>
      <c r="BA36" s="104"/>
      <c r="BB36" s="104"/>
      <c r="BC36" s="105"/>
      <c r="BD36" s="156"/>
      <c r="BE36" s="157"/>
      <c r="BF36" s="158"/>
      <c r="BG36" s="93"/>
      <c r="BH36" s="159"/>
      <c r="BI36" s="160"/>
      <c r="BJ36" s="91"/>
      <c r="BK36" s="91"/>
      <c r="BL36" s="77"/>
      <c r="BM36" s="152"/>
      <c r="BN36" s="155"/>
      <c r="BP36" s="100"/>
      <c r="BQ36" s="100"/>
      <c r="BR36" s="100"/>
      <c r="BS36" s="100"/>
      <c r="BT36" s="100"/>
      <c r="BU36" s="102"/>
    </row>
    <row r="37" spans="1:73" ht="24.75" customHeight="1" hidden="1" outlineLevel="1">
      <c r="A37" s="71"/>
      <c r="B37" s="72"/>
      <c r="C37" s="73"/>
      <c r="D37" s="74"/>
      <c r="E37" s="100"/>
      <c r="F37" s="100"/>
      <c r="G37" s="100"/>
      <c r="H37" s="100"/>
      <c r="I37" s="100"/>
      <c r="J37" s="76"/>
      <c r="K37" s="77"/>
      <c r="L37" s="75"/>
      <c r="M37" s="78"/>
      <c r="N37" s="104"/>
      <c r="O37" s="104"/>
      <c r="P37" s="104"/>
      <c r="Q37" s="104"/>
      <c r="R37" s="105"/>
      <c r="S37" s="156"/>
      <c r="T37" s="157"/>
      <c r="U37" s="158"/>
      <c r="V37" s="93"/>
      <c r="W37" s="91"/>
      <c r="X37" s="91"/>
      <c r="Y37" s="152"/>
      <c r="Z37" s="155"/>
      <c r="AA37" s="104"/>
      <c r="AB37" s="104"/>
      <c r="AC37" s="104"/>
      <c r="AD37" s="104"/>
      <c r="AE37" s="105"/>
      <c r="AF37" s="193"/>
      <c r="AG37" s="157"/>
      <c r="AH37" s="152"/>
      <c r="AI37" s="93"/>
      <c r="AJ37" s="104"/>
      <c r="AK37" s="93"/>
      <c r="AL37" s="93"/>
      <c r="AM37" s="104"/>
      <c r="AN37" s="93"/>
      <c r="AO37" s="93"/>
      <c r="AP37" s="95"/>
      <c r="AQ37" s="76"/>
      <c r="AR37" s="77"/>
      <c r="AS37" s="75"/>
      <c r="AT37" s="78"/>
      <c r="AU37" s="91"/>
      <c r="AV37" s="92"/>
      <c r="AW37" s="152"/>
      <c r="AX37" s="155"/>
      <c r="AY37" s="104"/>
      <c r="AZ37" s="104"/>
      <c r="BA37" s="104"/>
      <c r="BB37" s="104"/>
      <c r="BC37" s="105"/>
      <c r="BD37" s="156"/>
      <c r="BE37" s="157"/>
      <c r="BF37" s="158"/>
      <c r="BG37" s="93"/>
      <c r="BH37" s="159"/>
      <c r="BI37" s="160"/>
      <c r="BJ37" s="91"/>
      <c r="BK37" s="91"/>
      <c r="BL37" s="77"/>
      <c r="BM37" s="152"/>
      <c r="BN37" s="155"/>
      <c r="BP37" s="100"/>
      <c r="BQ37" s="100"/>
      <c r="BR37" s="100"/>
      <c r="BS37" s="100"/>
      <c r="BT37" s="100"/>
      <c r="BU37" s="102"/>
    </row>
    <row r="38" spans="1:73" ht="24.75" customHeight="1" hidden="1" outlineLevel="1">
      <c r="A38" s="71"/>
      <c r="B38" s="72"/>
      <c r="C38" s="73"/>
      <c r="D38" s="74"/>
      <c r="E38" s="100"/>
      <c r="F38" s="100"/>
      <c r="G38" s="100"/>
      <c r="H38" s="100"/>
      <c r="I38" s="100"/>
      <c r="J38" s="76"/>
      <c r="K38" s="77"/>
      <c r="L38" s="75"/>
      <c r="M38" s="78"/>
      <c r="N38" s="104"/>
      <c r="O38" s="104"/>
      <c r="P38" s="104"/>
      <c r="Q38" s="104"/>
      <c r="R38" s="105"/>
      <c r="S38" s="156"/>
      <c r="T38" s="157"/>
      <c r="U38" s="158"/>
      <c r="V38" s="93"/>
      <c r="W38" s="91"/>
      <c r="X38" s="91"/>
      <c r="Y38" s="152"/>
      <c r="Z38" s="155"/>
      <c r="AA38" s="104"/>
      <c r="AB38" s="104"/>
      <c r="AC38" s="104"/>
      <c r="AD38" s="104"/>
      <c r="AE38" s="105"/>
      <c r="AF38" s="193"/>
      <c r="AG38" s="157"/>
      <c r="AH38" s="152"/>
      <c r="AI38" s="93"/>
      <c r="AJ38" s="104"/>
      <c r="AK38" s="93"/>
      <c r="AL38" s="93"/>
      <c r="AM38" s="104"/>
      <c r="AN38" s="93"/>
      <c r="AO38" s="93"/>
      <c r="AP38" s="95"/>
      <c r="AQ38" s="76"/>
      <c r="AR38" s="77"/>
      <c r="AS38" s="75"/>
      <c r="AT38" s="78"/>
      <c r="AU38" s="91"/>
      <c r="AV38" s="92"/>
      <c r="AW38" s="152"/>
      <c r="AX38" s="155"/>
      <c r="AY38" s="104"/>
      <c r="AZ38" s="104"/>
      <c r="BA38" s="104"/>
      <c r="BB38" s="104"/>
      <c r="BC38" s="105"/>
      <c r="BD38" s="156"/>
      <c r="BE38" s="157"/>
      <c r="BF38" s="158"/>
      <c r="BG38" s="93"/>
      <c r="BH38" s="159"/>
      <c r="BI38" s="160"/>
      <c r="BJ38" s="91"/>
      <c r="BK38" s="91"/>
      <c r="BL38" s="77"/>
      <c r="BM38" s="152"/>
      <c r="BN38" s="155"/>
      <c r="BP38" s="100"/>
      <c r="BQ38" s="100"/>
      <c r="BR38" s="100"/>
      <c r="BS38" s="100"/>
      <c r="BT38" s="100"/>
      <c r="BU38" s="102"/>
    </row>
    <row r="39" spans="1:73" ht="24.75" customHeight="1" hidden="1" outlineLevel="1">
      <c r="A39" s="71"/>
      <c r="B39" s="72"/>
      <c r="C39" s="73"/>
      <c r="D39" s="74"/>
      <c r="E39" s="100"/>
      <c r="F39" s="100"/>
      <c r="G39" s="100"/>
      <c r="H39" s="100"/>
      <c r="I39" s="100"/>
      <c r="J39" s="76"/>
      <c r="K39" s="77"/>
      <c r="L39" s="75"/>
      <c r="M39" s="78"/>
      <c r="N39" s="104"/>
      <c r="O39" s="104"/>
      <c r="P39" s="104"/>
      <c r="Q39" s="104"/>
      <c r="R39" s="105"/>
      <c r="S39" s="156"/>
      <c r="T39" s="157"/>
      <c r="U39" s="158"/>
      <c r="V39" s="93"/>
      <c r="W39" s="91"/>
      <c r="X39" s="91"/>
      <c r="Y39" s="152"/>
      <c r="Z39" s="155"/>
      <c r="AA39" s="104"/>
      <c r="AB39" s="104"/>
      <c r="AC39" s="104"/>
      <c r="AD39" s="104"/>
      <c r="AE39" s="105"/>
      <c r="AF39" s="193"/>
      <c r="AG39" s="157"/>
      <c r="AH39" s="152"/>
      <c r="AI39" s="93"/>
      <c r="AJ39" s="104"/>
      <c r="AK39" s="93"/>
      <c r="AL39" s="93"/>
      <c r="AM39" s="104"/>
      <c r="AN39" s="93"/>
      <c r="AO39" s="93"/>
      <c r="AP39" s="95"/>
      <c r="AQ39" s="76"/>
      <c r="AR39" s="77"/>
      <c r="AS39" s="75"/>
      <c r="AT39" s="78"/>
      <c r="AU39" s="91"/>
      <c r="AV39" s="92"/>
      <c r="AW39" s="152"/>
      <c r="AX39" s="155"/>
      <c r="AY39" s="104"/>
      <c r="AZ39" s="104"/>
      <c r="BA39" s="104"/>
      <c r="BB39" s="104"/>
      <c r="BC39" s="105"/>
      <c r="BD39" s="156"/>
      <c r="BE39" s="157"/>
      <c r="BF39" s="158"/>
      <c r="BG39" s="93"/>
      <c r="BH39" s="159"/>
      <c r="BI39" s="160"/>
      <c r="BJ39" s="91"/>
      <c r="BK39" s="91"/>
      <c r="BL39" s="77"/>
      <c r="BM39" s="152"/>
      <c r="BN39" s="155"/>
      <c r="BP39" s="100"/>
      <c r="BQ39" s="100"/>
      <c r="BR39" s="100"/>
      <c r="BS39" s="100"/>
      <c r="BT39" s="100"/>
      <c r="BU39" s="102"/>
    </row>
    <row r="40" spans="1:73" ht="24.75" customHeight="1" hidden="1" outlineLevel="1">
      <c r="A40" s="71"/>
      <c r="B40" s="72"/>
      <c r="C40" s="73"/>
      <c r="D40" s="74"/>
      <c r="E40" s="100"/>
      <c r="F40" s="100"/>
      <c r="G40" s="100"/>
      <c r="H40" s="100"/>
      <c r="I40" s="100"/>
      <c r="J40" s="76"/>
      <c r="K40" s="77"/>
      <c r="L40" s="75"/>
      <c r="M40" s="78"/>
      <c r="N40" s="104"/>
      <c r="O40" s="104"/>
      <c r="P40" s="104"/>
      <c r="Q40" s="104"/>
      <c r="R40" s="105"/>
      <c r="S40" s="156"/>
      <c r="T40" s="157"/>
      <c r="U40" s="158"/>
      <c r="V40" s="93"/>
      <c r="W40" s="91"/>
      <c r="X40" s="91"/>
      <c r="Y40" s="152"/>
      <c r="Z40" s="155"/>
      <c r="AA40" s="104"/>
      <c r="AB40" s="104"/>
      <c r="AC40" s="104"/>
      <c r="AD40" s="104"/>
      <c r="AE40" s="105"/>
      <c r="AF40" s="193"/>
      <c r="AG40" s="157"/>
      <c r="AH40" s="152"/>
      <c r="AI40" s="93"/>
      <c r="AJ40" s="104"/>
      <c r="AK40" s="93"/>
      <c r="AL40" s="93"/>
      <c r="AM40" s="104"/>
      <c r="AN40" s="93"/>
      <c r="AO40" s="93"/>
      <c r="AP40" s="95"/>
      <c r="AQ40" s="76"/>
      <c r="AR40" s="77"/>
      <c r="AS40" s="75"/>
      <c r="AT40" s="78"/>
      <c r="AU40" s="91"/>
      <c r="AV40" s="92"/>
      <c r="AW40" s="152"/>
      <c r="AX40" s="155"/>
      <c r="AY40" s="104"/>
      <c r="AZ40" s="104"/>
      <c r="BA40" s="104"/>
      <c r="BB40" s="104"/>
      <c r="BC40" s="105"/>
      <c r="BD40" s="156"/>
      <c r="BE40" s="157"/>
      <c r="BF40" s="158"/>
      <c r="BG40" s="93"/>
      <c r="BH40" s="159"/>
      <c r="BI40" s="160"/>
      <c r="BJ40" s="91"/>
      <c r="BK40" s="91"/>
      <c r="BL40" s="77"/>
      <c r="BM40" s="152"/>
      <c r="BN40" s="155"/>
      <c r="BP40" s="100"/>
      <c r="BQ40" s="100"/>
      <c r="BR40" s="100"/>
      <c r="BS40" s="100"/>
      <c r="BT40" s="100"/>
      <c r="BU40" s="102"/>
    </row>
    <row r="41" spans="1:73" ht="24.75" customHeight="1" hidden="1" outlineLevel="1">
      <c r="A41" s="71"/>
      <c r="B41" s="72"/>
      <c r="C41" s="73"/>
      <c r="D41" s="74"/>
      <c r="E41" s="100"/>
      <c r="F41" s="100"/>
      <c r="G41" s="100"/>
      <c r="H41" s="100"/>
      <c r="I41" s="100"/>
      <c r="J41" s="76"/>
      <c r="K41" s="77"/>
      <c r="L41" s="75"/>
      <c r="M41" s="78"/>
      <c r="N41" s="104"/>
      <c r="O41" s="104"/>
      <c r="P41" s="104"/>
      <c r="Q41" s="104"/>
      <c r="R41" s="105"/>
      <c r="S41" s="156"/>
      <c r="T41" s="157"/>
      <c r="U41" s="158"/>
      <c r="V41" s="93"/>
      <c r="W41" s="91"/>
      <c r="X41" s="91"/>
      <c r="Y41" s="152"/>
      <c r="Z41" s="155"/>
      <c r="AA41" s="104"/>
      <c r="AB41" s="104"/>
      <c r="AC41" s="104"/>
      <c r="AD41" s="104"/>
      <c r="AE41" s="105"/>
      <c r="AF41" s="193"/>
      <c r="AG41" s="157"/>
      <c r="AH41" s="152"/>
      <c r="AI41" s="93"/>
      <c r="AJ41" s="104"/>
      <c r="AK41" s="93"/>
      <c r="AL41" s="93"/>
      <c r="AM41" s="104"/>
      <c r="AN41" s="93"/>
      <c r="AO41" s="93"/>
      <c r="AP41" s="95"/>
      <c r="AQ41" s="76"/>
      <c r="AR41" s="77"/>
      <c r="AS41" s="75"/>
      <c r="AT41" s="78"/>
      <c r="AU41" s="91"/>
      <c r="AV41" s="92"/>
      <c r="AW41" s="152"/>
      <c r="AX41" s="155"/>
      <c r="AY41" s="104"/>
      <c r="AZ41" s="104"/>
      <c r="BA41" s="104"/>
      <c r="BB41" s="104"/>
      <c r="BC41" s="105"/>
      <c r="BD41" s="156"/>
      <c r="BE41" s="157"/>
      <c r="BF41" s="158"/>
      <c r="BG41" s="93"/>
      <c r="BH41" s="159"/>
      <c r="BI41" s="160"/>
      <c r="BJ41" s="91"/>
      <c r="BK41" s="91"/>
      <c r="BL41" s="77"/>
      <c r="BM41" s="152"/>
      <c r="BN41" s="155"/>
      <c r="BP41" s="100"/>
      <c r="BQ41" s="100"/>
      <c r="BR41" s="100"/>
      <c r="BS41" s="100"/>
      <c r="BT41" s="100"/>
      <c r="BU41" s="102"/>
    </row>
    <row r="42" spans="1:73" ht="24.75" customHeight="1" hidden="1" outlineLevel="1">
      <c r="A42" s="71"/>
      <c r="B42" s="72"/>
      <c r="C42" s="73"/>
      <c r="D42" s="74"/>
      <c r="E42" s="100"/>
      <c r="F42" s="100"/>
      <c r="G42" s="100"/>
      <c r="H42" s="100"/>
      <c r="I42" s="100"/>
      <c r="J42" s="76"/>
      <c r="K42" s="77"/>
      <c r="L42" s="75"/>
      <c r="M42" s="78"/>
      <c r="N42" s="104"/>
      <c r="O42" s="104"/>
      <c r="P42" s="104"/>
      <c r="Q42" s="104"/>
      <c r="R42" s="105"/>
      <c r="S42" s="156"/>
      <c r="T42" s="157"/>
      <c r="U42" s="158"/>
      <c r="V42" s="93"/>
      <c r="W42" s="91"/>
      <c r="X42" s="91"/>
      <c r="Y42" s="152"/>
      <c r="Z42" s="155"/>
      <c r="AA42" s="104"/>
      <c r="AB42" s="104"/>
      <c r="AC42" s="104"/>
      <c r="AD42" s="104"/>
      <c r="AE42" s="105"/>
      <c r="AF42" s="193"/>
      <c r="AG42" s="157"/>
      <c r="AH42" s="152"/>
      <c r="AI42" s="93"/>
      <c r="AJ42" s="104"/>
      <c r="AK42" s="93"/>
      <c r="AL42" s="93"/>
      <c r="AM42" s="104"/>
      <c r="AN42" s="93"/>
      <c r="AO42" s="93"/>
      <c r="AP42" s="95"/>
      <c r="AQ42" s="76"/>
      <c r="AR42" s="77"/>
      <c r="AS42" s="75"/>
      <c r="AT42" s="78"/>
      <c r="AU42" s="91"/>
      <c r="AV42" s="92"/>
      <c r="AW42" s="152"/>
      <c r="AX42" s="155"/>
      <c r="AY42" s="104"/>
      <c r="AZ42" s="104"/>
      <c r="BA42" s="104"/>
      <c r="BB42" s="104"/>
      <c r="BC42" s="105"/>
      <c r="BD42" s="156"/>
      <c r="BE42" s="157"/>
      <c r="BF42" s="158"/>
      <c r="BG42" s="93"/>
      <c r="BH42" s="159"/>
      <c r="BI42" s="160"/>
      <c r="BJ42" s="91"/>
      <c r="BK42" s="91"/>
      <c r="BL42" s="77"/>
      <c r="BM42" s="152"/>
      <c r="BN42" s="155"/>
      <c r="BP42" s="100"/>
      <c r="BQ42" s="100"/>
      <c r="BR42" s="100"/>
      <c r="BS42" s="100"/>
      <c r="BT42" s="100"/>
      <c r="BU42" s="102"/>
    </row>
    <row r="43" spans="1:73" ht="24.75" customHeight="1" hidden="1" outlineLevel="1">
      <c r="A43" s="71"/>
      <c r="B43" s="72"/>
      <c r="C43" s="73"/>
      <c r="D43" s="74"/>
      <c r="E43" s="100"/>
      <c r="F43" s="100"/>
      <c r="G43" s="100"/>
      <c r="H43" s="100"/>
      <c r="I43" s="100"/>
      <c r="J43" s="76"/>
      <c r="K43" s="77"/>
      <c r="L43" s="75"/>
      <c r="M43" s="78"/>
      <c r="N43" s="104"/>
      <c r="O43" s="104"/>
      <c r="P43" s="104"/>
      <c r="Q43" s="104"/>
      <c r="R43" s="105"/>
      <c r="S43" s="156"/>
      <c r="T43" s="157"/>
      <c r="U43" s="158"/>
      <c r="V43" s="93"/>
      <c r="W43" s="91"/>
      <c r="X43" s="91"/>
      <c r="Y43" s="152"/>
      <c r="Z43" s="155"/>
      <c r="AA43" s="104"/>
      <c r="AB43" s="104"/>
      <c r="AC43" s="104"/>
      <c r="AD43" s="104"/>
      <c r="AE43" s="105"/>
      <c r="AF43" s="193"/>
      <c r="AG43" s="157"/>
      <c r="AH43" s="152"/>
      <c r="AI43" s="93"/>
      <c r="AJ43" s="104"/>
      <c r="AK43" s="93"/>
      <c r="AL43" s="93"/>
      <c r="AM43" s="104"/>
      <c r="AN43" s="93"/>
      <c r="AO43" s="93"/>
      <c r="AP43" s="95"/>
      <c r="AQ43" s="76"/>
      <c r="AR43" s="77"/>
      <c r="AS43" s="75"/>
      <c r="AT43" s="78"/>
      <c r="AU43" s="91"/>
      <c r="AV43" s="92"/>
      <c r="AW43" s="152"/>
      <c r="AX43" s="155"/>
      <c r="AY43" s="104"/>
      <c r="AZ43" s="104"/>
      <c r="BA43" s="104"/>
      <c r="BB43" s="104"/>
      <c r="BC43" s="105"/>
      <c r="BD43" s="156"/>
      <c r="BE43" s="157"/>
      <c r="BF43" s="158"/>
      <c r="BG43" s="93"/>
      <c r="BH43" s="159"/>
      <c r="BI43" s="160"/>
      <c r="BJ43" s="91"/>
      <c r="BK43" s="91"/>
      <c r="BL43" s="77"/>
      <c r="BM43" s="152"/>
      <c r="BN43" s="155"/>
      <c r="BP43" s="100"/>
      <c r="BQ43" s="100"/>
      <c r="BR43" s="100"/>
      <c r="BS43" s="100"/>
      <c r="BT43" s="100"/>
      <c r="BU43" s="102"/>
    </row>
    <row r="44" spans="1:73" ht="24.75" customHeight="1" hidden="1" outlineLevel="1">
      <c r="A44" s="71"/>
      <c r="B44" s="72"/>
      <c r="C44" s="73"/>
      <c r="D44" s="74"/>
      <c r="E44" s="100"/>
      <c r="F44" s="100"/>
      <c r="G44" s="100"/>
      <c r="H44" s="100"/>
      <c r="I44" s="100"/>
      <c r="J44" s="76"/>
      <c r="K44" s="77"/>
      <c r="L44" s="75"/>
      <c r="M44" s="78"/>
      <c r="N44" s="104"/>
      <c r="O44" s="104"/>
      <c r="P44" s="104"/>
      <c r="Q44" s="104"/>
      <c r="R44" s="105"/>
      <c r="S44" s="156"/>
      <c r="T44" s="157"/>
      <c r="U44" s="158"/>
      <c r="V44" s="93"/>
      <c r="W44" s="91"/>
      <c r="X44" s="91"/>
      <c r="Y44" s="152"/>
      <c r="Z44" s="155"/>
      <c r="AA44" s="104"/>
      <c r="AB44" s="104"/>
      <c r="AC44" s="104"/>
      <c r="AD44" s="104"/>
      <c r="AE44" s="105"/>
      <c r="AF44" s="193"/>
      <c r="AG44" s="157"/>
      <c r="AH44" s="152"/>
      <c r="AI44" s="93"/>
      <c r="AJ44" s="104"/>
      <c r="AK44" s="93"/>
      <c r="AL44" s="93"/>
      <c r="AM44" s="104"/>
      <c r="AN44" s="93"/>
      <c r="AO44" s="93"/>
      <c r="AP44" s="95"/>
      <c r="AQ44" s="76"/>
      <c r="AR44" s="77"/>
      <c r="AS44" s="75"/>
      <c r="AT44" s="78"/>
      <c r="AU44" s="91"/>
      <c r="AV44" s="92"/>
      <c r="AW44" s="152"/>
      <c r="AX44" s="155"/>
      <c r="AY44" s="104"/>
      <c r="AZ44" s="104"/>
      <c r="BA44" s="104"/>
      <c r="BB44" s="104"/>
      <c r="BC44" s="105"/>
      <c r="BD44" s="156"/>
      <c r="BE44" s="157"/>
      <c r="BF44" s="158"/>
      <c r="BG44" s="93"/>
      <c r="BH44" s="159"/>
      <c r="BI44" s="160"/>
      <c r="BJ44" s="91"/>
      <c r="BK44" s="91"/>
      <c r="BL44" s="77"/>
      <c r="BM44" s="152"/>
      <c r="BN44" s="155"/>
      <c r="BP44" s="100"/>
      <c r="BQ44" s="100"/>
      <c r="BR44" s="100"/>
      <c r="BS44" s="100"/>
      <c r="BT44" s="100"/>
      <c r="BU44" s="102"/>
    </row>
    <row r="45" spans="1:73" ht="24.75" customHeight="1" hidden="1" outlineLevel="1">
      <c r="A45" s="71"/>
      <c r="B45" s="72"/>
      <c r="C45" s="73"/>
      <c r="D45" s="74"/>
      <c r="E45" s="100"/>
      <c r="F45" s="100"/>
      <c r="G45" s="100"/>
      <c r="H45" s="100"/>
      <c r="I45" s="100"/>
      <c r="J45" s="76"/>
      <c r="K45" s="77"/>
      <c r="L45" s="75"/>
      <c r="M45" s="78"/>
      <c r="N45" s="104"/>
      <c r="O45" s="104"/>
      <c r="P45" s="104"/>
      <c r="Q45" s="104"/>
      <c r="R45" s="105"/>
      <c r="S45" s="156"/>
      <c r="T45" s="157"/>
      <c r="U45" s="158"/>
      <c r="V45" s="93"/>
      <c r="W45" s="91"/>
      <c r="X45" s="91"/>
      <c r="Y45" s="152"/>
      <c r="Z45" s="155"/>
      <c r="AA45" s="104"/>
      <c r="AB45" s="104"/>
      <c r="AC45" s="104"/>
      <c r="AD45" s="104"/>
      <c r="AE45" s="105"/>
      <c r="AF45" s="193"/>
      <c r="AG45" s="157"/>
      <c r="AH45" s="152"/>
      <c r="AI45" s="93"/>
      <c r="AJ45" s="104"/>
      <c r="AK45" s="93"/>
      <c r="AL45" s="93"/>
      <c r="AM45" s="104"/>
      <c r="AN45" s="93"/>
      <c r="AO45" s="93"/>
      <c r="AP45" s="95"/>
      <c r="AQ45" s="76"/>
      <c r="AR45" s="77"/>
      <c r="AS45" s="75"/>
      <c r="AT45" s="78"/>
      <c r="AU45" s="91"/>
      <c r="AV45" s="92"/>
      <c r="AW45" s="152"/>
      <c r="AX45" s="155"/>
      <c r="AY45" s="104"/>
      <c r="AZ45" s="104"/>
      <c r="BA45" s="104"/>
      <c r="BB45" s="104"/>
      <c r="BC45" s="105"/>
      <c r="BD45" s="156"/>
      <c r="BE45" s="157"/>
      <c r="BF45" s="158"/>
      <c r="BG45" s="93"/>
      <c r="BH45" s="159"/>
      <c r="BI45" s="160"/>
      <c r="BJ45" s="91"/>
      <c r="BK45" s="91"/>
      <c r="BL45" s="77"/>
      <c r="BM45" s="152"/>
      <c r="BN45" s="155"/>
      <c r="BP45" s="100"/>
      <c r="BQ45" s="100"/>
      <c r="BR45" s="100"/>
      <c r="BS45" s="100"/>
      <c r="BT45" s="100"/>
      <c r="BU45" s="102"/>
    </row>
    <row r="46" spans="1:73" ht="24.75" customHeight="1" hidden="1" outlineLevel="1">
      <c r="A46" s="71"/>
      <c r="B46" s="72"/>
      <c r="C46" s="73"/>
      <c r="D46" s="74"/>
      <c r="E46" s="100"/>
      <c r="F46" s="100"/>
      <c r="G46" s="100"/>
      <c r="H46" s="100"/>
      <c r="I46" s="100"/>
      <c r="J46" s="76"/>
      <c r="K46" s="77"/>
      <c r="L46" s="75"/>
      <c r="M46" s="78"/>
      <c r="N46" s="104"/>
      <c r="O46" s="104"/>
      <c r="P46" s="104"/>
      <c r="Q46" s="104"/>
      <c r="R46" s="105"/>
      <c r="S46" s="156"/>
      <c r="T46" s="157"/>
      <c r="U46" s="158"/>
      <c r="V46" s="93"/>
      <c r="W46" s="91"/>
      <c r="X46" s="91"/>
      <c r="Y46" s="152"/>
      <c r="Z46" s="155"/>
      <c r="AA46" s="104"/>
      <c r="AB46" s="104"/>
      <c r="AC46" s="104"/>
      <c r="AD46" s="104"/>
      <c r="AE46" s="105"/>
      <c r="AF46" s="193"/>
      <c r="AG46" s="157"/>
      <c r="AH46" s="152"/>
      <c r="AI46" s="93"/>
      <c r="AJ46" s="104"/>
      <c r="AK46" s="93"/>
      <c r="AL46" s="93"/>
      <c r="AM46" s="104"/>
      <c r="AN46" s="93"/>
      <c r="AO46" s="93"/>
      <c r="AP46" s="95"/>
      <c r="AQ46" s="76"/>
      <c r="AR46" s="77"/>
      <c r="AS46" s="75"/>
      <c r="AT46" s="78"/>
      <c r="AU46" s="91"/>
      <c r="AV46" s="92"/>
      <c r="AW46" s="152"/>
      <c r="AX46" s="155"/>
      <c r="AY46" s="104"/>
      <c r="AZ46" s="104"/>
      <c r="BA46" s="104"/>
      <c r="BB46" s="104"/>
      <c r="BC46" s="105"/>
      <c r="BD46" s="156"/>
      <c r="BE46" s="157"/>
      <c r="BF46" s="158"/>
      <c r="BG46" s="93"/>
      <c r="BH46" s="159"/>
      <c r="BI46" s="160"/>
      <c r="BJ46" s="91"/>
      <c r="BK46" s="91"/>
      <c r="BL46" s="77"/>
      <c r="BM46" s="152"/>
      <c r="BN46" s="155"/>
      <c r="BP46" s="100"/>
      <c r="BQ46" s="100"/>
      <c r="BR46" s="100"/>
      <c r="BS46" s="100"/>
      <c r="BT46" s="100"/>
      <c r="BU46" s="102"/>
    </row>
    <row r="47" spans="1:73" ht="24.75" customHeight="1" hidden="1" outlineLevel="1">
      <c r="A47" s="71"/>
      <c r="B47" s="72"/>
      <c r="C47" s="73"/>
      <c r="D47" s="74"/>
      <c r="E47" s="100"/>
      <c r="F47" s="100"/>
      <c r="G47" s="100"/>
      <c r="H47" s="100"/>
      <c r="I47" s="100"/>
      <c r="J47" s="76"/>
      <c r="K47" s="77"/>
      <c r="L47" s="75"/>
      <c r="M47" s="78"/>
      <c r="N47" s="104"/>
      <c r="O47" s="104"/>
      <c r="P47" s="104"/>
      <c r="Q47" s="104"/>
      <c r="R47" s="105"/>
      <c r="S47" s="156"/>
      <c r="T47" s="157"/>
      <c r="U47" s="158"/>
      <c r="V47" s="93"/>
      <c r="W47" s="91"/>
      <c r="X47" s="91"/>
      <c r="Y47" s="152"/>
      <c r="Z47" s="155"/>
      <c r="AA47" s="104"/>
      <c r="AB47" s="104"/>
      <c r="AC47" s="104"/>
      <c r="AD47" s="104"/>
      <c r="AE47" s="105"/>
      <c r="AF47" s="193"/>
      <c r="AG47" s="157"/>
      <c r="AH47" s="152"/>
      <c r="AI47" s="93"/>
      <c r="AJ47" s="104"/>
      <c r="AK47" s="93"/>
      <c r="AL47" s="93"/>
      <c r="AM47" s="104"/>
      <c r="AN47" s="93"/>
      <c r="AO47" s="93"/>
      <c r="AP47" s="95"/>
      <c r="AQ47" s="76"/>
      <c r="AR47" s="77"/>
      <c r="AS47" s="75"/>
      <c r="AT47" s="78"/>
      <c r="AU47" s="91"/>
      <c r="AV47" s="92"/>
      <c r="AW47" s="152"/>
      <c r="AX47" s="155"/>
      <c r="AY47" s="104"/>
      <c r="AZ47" s="104"/>
      <c r="BA47" s="104"/>
      <c r="BB47" s="104"/>
      <c r="BC47" s="105"/>
      <c r="BD47" s="156"/>
      <c r="BE47" s="157"/>
      <c r="BF47" s="158"/>
      <c r="BG47" s="93"/>
      <c r="BH47" s="159"/>
      <c r="BI47" s="160"/>
      <c r="BJ47" s="91"/>
      <c r="BK47" s="91"/>
      <c r="BL47" s="77"/>
      <c r="BM47" s="152"/>
      <c r="BN47" s="155"/>
      <c r="BP47" s="100"/>
      <c r="BQ47" s="100"/>
      <c r="BR47" s="100"/>
      <c r="BS47" s="100"/>
      <c r="BT47" s="100"/>
      <c r="BU47" s="102"/>
    </row>
    <row r="48" spans="1:73" ht="24.75" customHeight="1" hidden="1" outlineLevel="1">
      <c r="A48" s="71"/>
      <c r="B48" s="72"/>
      <c r="C48" s="73"/>
      <c r="D48" s="74"/>
      <c r="E48" s="100"/>
      <c r="F48" s="100"/>
      <c r="G48" s="100"/>
      <c r="H48" s="100"/>
      <c r="I48" s="100"/>
      <c r="J48" s="76"/>
      <c r="K48" s="77"/>
      <c r="L48" s="75"/>
      <c r="M48" s="78"/>
      <c r="N48" s="104"/>
      <c r="O48" s="104"/>
      <c r="P48" s="104"/>
      <c r="Q48" s="104"/>
      <c r="R48" s="105"/>
      <c r="S48" s="156"/>
      <c r="T48" s="157"/>
      <c r="U48" s="158"/>
      <c r="V48" s="93"/>
      <c r="W48" s="91"/>
      <c r="X48" s="91"/>
      <c r="Y48" s="152"/>
      <c r="Z48" s="155"/>
      <c r="AA48" s="104"/>
      <c r="AB48" s="104"/>
      <c r="AC48" s="104"/>
      <c r="AD48" s="104"/>
      <c r="AE48" s="105"/>
      <c r="AF48" s="193"/>
      <c r="AG48" s="157"/>
      <c r="AH48" s="152"/>
      <c r="AI48" s="93"/>
      <c r="AJ48" s="104"/>
      <c r="AK48" s="93"/>
      <c r="AL48" s="93"/>
      <c r="AM48" s="104"/>
      <c r="AN48" s="93"/>
      <c r="AO48" s="93"/>
      <c r="AP48" s="95"/>
      <c r="AQ48" s="76"/>
      <c r="AR48" s="77"/>
      <c r="AS48" s="75"/>
      <c r="AT48" s="78"/>
      <c r="AU48" s="91"/>
      <c r="AV48" s="92"/>
      <c r="AW48" s="152"/>
      <c r="AX48" s="155"/>
      <c r="AY48" s="104"/>
      <c r="AZ48" s="104"/>
      <c r="BA48" s="104"/>
      <c r="BB48" s="104"/>
      <c r="BC48" s="105"/>
      <c r="BD48" s="156"/>
      <c r="BE48" s="157"/>
      <c r="BF48" s="158"/>
      <c r="BG48" s="93"/>
      <c r="BH48" s="159"/>
      <c r="BI48" s="160"/>
      <c r="BJ48" s="91"/>
      <c r="BK48" s="91"/>
      <c r="BL48" s="77"/>
      <c r="BM48" s="152"/>
      <c r="BN48" s="155"/>
      <c r="BP48" s="100"/>
      <c r="BQ48" s="100"/>
      <c r="BR48" s="100"/>
      <c r="BS48" s="100"/>
      <c r="BT48" s="100"/>
      <c r="BU48" s="102"/>
    </row>
    <row r="49" spans="1:73" ht="12.75" customHeight="1" hidden="1" outlineLevel="1">
      <c r="A49" s="71"/>
      <c r="B49" s="72"/>
      <c r="C49" s="73"/>
      <c r="D49" s="74"/>
      <c r="E49" s="100"/>
      <c r="F49" s="100"/>
      <c r="G49" s="100"/>
      <c r="H49" s="100"/>
      <c r="I49" s="100"/>
      <c r="J49" s="76"/>
      <c r="K49" s="77"/>
      <c r="L49" s="75"/>
      <c r="M49" s="78"/>
      <c r="N49" s="104"/>
      <c r="O49" s="104"/>
      <c r="P49" s="104"/>
      <c r="Q49" s="104"/>
      <c r="R49" s="105"/>
      <c r="S49" s="156"/>
      <c r="T49" s="157"/>
      <c r="U49" s="158"/>
      <c r="V49" s="93"/>
      <c r="W49" s="91"/>
      <c r="X49" s="91"/>
      <c r="Y49" s="152"/>
      <c r="Z49" s="155"/>
      <c r="AA49" s="104"/>
      <c r="AB49" s="104"/>
      <c r="AC49" s="104"/>
      <c r="AD49" s="104"/>
      <c r="AE49" s="105"/>
      <c r="AF49" s="193"/>
      <c r="AG49" s="157"/>
      <c r="AH49" s="152"/>
      <c r="AI49" s="93"/>
      <c r="AJ49" s="104"/>
      <c r="AK49" s="93"/>
      <c r="AL49" s="93"/>
      <c r="AM49" s="104"/>
      <c r="AN49" s="93"/>
      <c r="AO49" s="93"/>
      <c r="AP49" s="95"/>
      <c r="AQ49" s="76"/>
      <c r="AR49" s="77"/>
      <c r="AS49" s="75"/>
      <c r="AT49" s="78"/>
      <c r="AU49" s="91"/>
      <c r="AV49" s="92"/>
      <c r="AW49" s="152"/>
      <c r="AX49" s="155"/>
      <c r="AY49" s="104"/>
      <c r="AZ49" s="104"/>
      <c r="BA49" s="104"/>
      <c r="BB49" s="104"/>
      <c r="BC49" s="105"/>
      <c r="BD49" s="156"/>
      <c r="BE49" s="157"/>
      <c r="BF49" s="158"/>
      <c r="BG49" s="93"/>
      <c r="BH49" s="159"/>
      <c r="BI49" s="160"/>
      <c r="BJ49" s="91"/>
      <c r="BK49" s="91"/>
      <c r="BL49" s="77"/>
      <c r="BM49" s="152"/>
      <c r="BN49" s="155"/>
      <c r="BP49" s="100"/>
      <c r="BQ49" s="100"/>
      <c r="BR49" s="100"/>
      <c r="BS49" s="100"/>
      <c r="BT49" s="100"/>
      <c r="BU49" s="102"/>
    </row>
    <row r="50" spans="1:73" ht="12.75" customHeight="1" hidden="1" outlineLevel="1">
      <c r="A50" s="71"/>
      <c r="B50" s="72"/>
      <c r="C50" s="73"/>
      <c r="D50" s="74"/>
      <c r="E50" s="100"/>
      <c r="F50" s="100"/>
      <c r="G50" s="100"/>
      <c r="H50" s="100"/>
      <c r="I50" s="100"/>
      <c r="J50" s="76"/>
      <c r="K50" s="77"/>
      <c r="L50" s="75"/>
      <c r="M50" s="78"/>
      <c r="N50" s="104"/>
      <c r="O50" s="104"/>
      <c r="P50" s="104"/>
      <c r="Q50" s="104"/>
      <c r="R50" s="105"/>
      <c r="S50" s="156"/>
      <c r="T50" s="157"/>
      <c r="U50" s="158"/>
      <c r="V50" s="93"/>
      <c r="W50" s="91"/>
      <c r="X50" s="91"/>
      <c r="Y50" s="152"/>
      <c r="Z50" s="155"/>
      <c r="AA50" s="104"/>
      <c r="AB50" s="104"/>
      <c r="AC50" s="104"/>
      <c r="AD50" s="104"/>
      <c r="AE50" s="105"/>
      <c r="AF50" s="193"/>
      <c r="AG50" s="157"/>
      <c r="AH50" s="152"/>
      <c r="AI50" s="93"/>
      <c r="AJ50" s="104"/>
      <c r="AK50" s="93"/>
      <c r="AL50" s="93"/>
      <c r="AM50" s="104"/>
      <c r="AN50" s="93"/>
      <c r="AO50" s="93"/>
      <c r="AP50" s="95"/>
      <c r="AQ50" s="76"/>
      <c r="AR50" s="77"/>
      <c r="AS50" s="75"/>
      <c r="AT50" s="78"/>
      <c r="AU50" s="91"/>
      <c r="AV50" s="92"/>
      <c r="AW50" s="152"/>
      <c r="AX50" s="155"/>
      <c r="AY50" s="104"/>
      <c r="AZ50" s="104"/>
      <c r="BA50" s="104"/>
      <c r="BB50" s="104"/>
      <c r="BC50" s="105"/>
      <c r="BD50" s="156"/>
      <c r="BE50" s="157"/>
      <c r="BF50" s="158"/>
      <c r="BG50" s="93"/>
      <c r="BH50" s="159"/>
      <c r="BI50" s="160"/>
      <c r="BJ50" s="91"/>
      <c r="BK50" s="91"/>
      <c r="BL50" s="77"/>
      <c r="BM50" s="152"/>
      <c r="BN50" s="155"/>
      <c r="BP50" s="100"/>
      <c r="BQ50" s="100"/>
      <c r="BR50" s="100"/>
      <c r="BS50" s="100"/>
      <c r="BT50" s="100"/>
      <c r="BU50" s="102"/>
    </row>
    <row r="51" spans="1:73" ht="12.75" customHeight="1" hidden="1" outlineLevel="1">
      <c r="A51" s="71"/>
      <c r="B51" s="72"/>
      <c r="C51" s="73"/>
      <c r="D51" s="74"/>
      <c r="E51" s="100"/>
      <c r="F51" s="100"/>
      <c r="G51" s="100"/>
      <c r="H51" s="100"/>
      <c r="I51" s="100"/>
      <c r="J51" s="76"/>
      <c r="K51" s="77"/>
      <c r="L51" s="75"/>
      <c r="M51" s="78"/>
      <c r="N51" s="104"/>
      <c r="O51" s="104"/>
      <c r="P51" s="104"/>
      <c r="Q51" s="104"/>
      <c r="R51" s="105"/>
      <c r="S51" s="156"/>
      <c r="T51" s="157"/>
      <c r="U51" s="158"/>
      <c r="V51" s="93"/>
      <c r="W51" s="91"/>
      <c r="X51" s="91"/>
      <c r="Y51" s="152"/>
      <c r="Z51" s="155"/>
      <c r="AA51" s="104"/>
      <c r="AB51" s="104"/>
      <c r="AC51" s="104"/>
      <c r="AD51" s="104"/>
      <c r="AE51" s="105"/>
      <c r="AF51" s="193"/>
      <c r="AG51" s="157"/>
      <c r="AH51" s="152"/>
      <c r="AI51" s="93"/>
      <c r="AJ51" s="104"/>
      <c r="AK51" s="93"/>
      <c r="AL51" s="93"/>
      <c r="AM51" s="104"/>
      <c r="AN51" s="93"/>
      <c r="AO51" s="93"/>
      <c r="AP51" s="95"/>
      <c r="AQ51" s="76"/>
      <c r="AR51" s="77"/>
      <c r="AS51" s="75"/>
      <c r="AT51" s="78"/>
      <c r="AU51" s="91"/>
      <c r="AV51" s="92"/>
      <c r="AW51" s="152"/>
      <c r="AX51" s="155"/>
      <c r="AY51" s="104"/>
      <c r="AZ51" s="104"/>
      <c r="BA51" s="104"/>
      <c r="BB51" s="104"/>
      <c r="BC51" s="105"/>
      <c r="BD51" s="156"/>
      <c r="BE51" s="157"/>
      <c r="BF51" s="158"/>
      <c r="BG51" s="93"/>
      <c r="BH51" s="159"/>
      <c r="BI51" s="160"/>
      <c r="BJ51" s="91"/>
      <c r="BK51" s="91"/>
      <c r="BL51" s="77"/>
      <c r="BM51" s="152"/>
      <c r="BN51" s="155"/>
      <c r="BP51" s="100"/>
      <c r="BQ51" s="100"/>
      <c r="BR51" s="100"/>
      <c r="BS51" s="100"/>
      <c r="BT51" s="100"/>
      <c r="BU51" s="102"/>
    </row>
    <row r="52" spans="1:73" ht="12.75" customHeight="1" hidden="1" outlineLevel="1">
      <c r="A52" s="71"/>
      <c r="B52" s="72"/>
      <c r="C52" s="73"/>
      <c r="D52" s="74"/>
      <c r="E52" s="100"/>
      <c r="F52" s="100"/>
      <c r="G52" s="100"/>
      <c r="H52" s="100"/>
      <c r="I52" s="100"/>
      <c r="J52" s="76"/>
      <c r="K52" s="77"/>
      <c r="L52" s="75"/>
      <c r="M52" s="78"/>
      <c r="N52" s="104"/>
      <c r="O52" s="104"/>
      <c r="P52" s="104"/>
      <c r="Q52" s="104"/>
      <c r="R52" s="105"/>
      <c r="S52" s="156"/>
      <c r="T52" s="157"/>
      <c r="U52" s="158"/>
      <c r="V52" s="93"/>
      <c r="W52" s="91"/>
      <c r="X52" s="91"/>
      <c r="Y52" s="152"/>
      <c r="Z52" s="155"/>
      <c r="AA52" s="104"/>
      <c r="AB52" s="104"/>
      <c r="AC52" s="104"/>
      <c r="AD52" s="104"/>
      <c r="AE52" s="105"/>
      <c r="AF52" s="193"/>
      <c r="AG52" s="157"/>
      <c r="AH52" s="152"/>
      <c r="AI52" s="93"/>
      <c r="AJ52" s="104"/>
      <c r="AK52" s="93"/>
      <c r="AL52" s="93"/>
      <c r="AM52" s="104"/>
      <c r="AN52" s="93"/>
      <c r="AO52" s="93"/>
      <c r="AP52" s="95"/>
      <c r="AQ52" s="76"/>
      <c r="AR52" s="77"/>
      <c r="AS52" s="75"/>
      <c r="AT52" s="78"/>
      <c r="AU52" s="91"/>
      <c r="AV52" s="92"/>
      <c r="AW52" s="152"/>
      <c r="AX52" s="155"/>
      <c r="AY52" s="104"/>
      <c r="AZ52" s="104"/>
      <c r="BA52" s="104"/>
      <c r="BB52" s="104"/>
      <c r="BC52" s="105"/>
      <c r="BD52" s="156"/>
      <c r="BE52" s="157"/>
      <c r="BF52" s="158"/>
      <c r="BG52" s="93"/>
      <c r="BH52" s="159"/>
      <c r="BI52" s="160"/>
      <c r="BJ52" s="91"/>
      <c r="BK52" s="91"/>
      <c r="BL52" s="77"/>
      <c r="BM52" s="152"/>
      <c r="BN52" s="155"/>
      <c r="BP52" s="100"/>
      <c r="BQ52" s="100"/>
      <c r="BR52" s="100"/>
      <c r="BS52" s="100"/>
      <c r="BT52" s="100"/>
      <c r="BU52" s="102"/>
    </row>
    <row r="53" spans="1:73" ht="12.75" customHeight="1" hidden="1" outlineLevel="1">
      <c r="A53" s="71"/>
      <c r="B53" s="72"/>
      <c r="C53" s="73"/>
      <c r="D53" s="74"/>
      <c r="E53" s="100"/>
      <c r="F53" s="100"/>
      <c r="G53" s="100"/>
      <c r="H53" s="100"/>
      <c r="I53" s="100"/>
      <c r="J53" s="76"/>
      <c r="K53" s="77"/>
      <c r="L53" s="75"/>
      <c r="M53" s="78"/>
      <c r="N53" s="104"/>
      <c r="O53" s="104"/>
      <c r="P53" s="104"/>
      <c r="Q53" s="104"/>
      <c r="R53" s="105"/>
      <c r="S53" s="156"/>
      <c r="T53" s="157"/>
      <c r="U53" s="158"/>
      <c r="V53" s="93"/>
      <c r="W53" s="91"/>
      <c r="X53" s="91"/>
      <c r="Y53" s="152"/>
      <c r="Z53" s="155"/>
      <c r="AA53" s="104"/>
      <c r="AB53" s="104"/>
      <c r="AC53" s="104"/>
      <c r="AD53" s="104"/>
      <c r="AE53" s="105"/>
      <c r="AF53" s="193"/>
      <c r="AG53" s="157"/>
      <c r="AH53" s="152"/>
      <c r="AI53" s="93"/>
      <c r="AJ53" s="104"/>
      <c r="AK53" s="93"/>
      <c r="AL53" s="93"/>
      <c r="AM53" s="104"/>
      <c r="AN53" s="93"/>
      <c r="AO53" s="93"/>
      <c r="AP53" s="95"/>
      <c r="AQ53" s="76"/>
      <c r="AR53" s="77"/>
      <c r="AS53" s="75"/>
      <c r="AT53" s="78"/>
      <c r="AU53" s="91"/>
      <c r="AV53" s="92"/>
      <c r="AW53" s="152"/>
      <c r="AX53" s="155"/>
      <c r="AY53" s="104"/>
      <c r="AZ53" s="104"/>
      <c r="BA53" s="104"/>
      <c r="BB53" s="104"/>
      <c r="BC53" s="105"/>
      <c r="BD53" s="156"/>
      <c r="BE53" s="157"/>
      <c r="BF53" s="158"/>
      <c r="BG53" s="93"/>
      <c r="BH53" s="159"/>
      <c r="BI53" s="160"/>
      <c r="BJ53" s="91"/>
      <c r="BK53" s="91"/>
      <c r="BL53" s="77"/>
      <c r="BM53" s="152"/>
      <c r="BN53" s="155"/>
      <c r="BP53" s="100"/>
      <c r="BQ53" s="100"/>
      <c r="BR53" s="100"/>
      <c r="BS53" s="100"/>
      <c r="BT53" s="100"/>
      <c r="BU53" s="102"/>
    </row>
    <row r="54" spans="1:73" ht="12.75" customHeight="1" hidden="1" outlineLevel="1">
      <c r="A54" s="71"/>
      <c r="B54" s="72"/>
      <c r="C54" s="73"/>
      <c r="D54" s="74"/>
      <c r="E54" s="100"/>
      <c r="F54" s="100"/>
      <c r="G54" s="100"/>
      <c r="H54" s="100"/>
      <c r="I54" s="100"/>
      <c r="J54" s="76"/>
      <c r="K54" s="77"/>
      <c r="L54" s="75"/>
      <c r="M54" s="78"/>
      <c r="N54" s="104"/>
      <c r="O54" s="104"/>
      <c r="P54" s="104"/>
      <c r="Q54" s="104"/>
      <c r="R54" s="105"/>
      <c r="S54" s="156"/>
      <c r="T54" s="157"/>
      <c r="U54" s="158"/>
      <c r="V54" s="93"/>
      <c r="W54" s="91"/>
      <c r="X54" s="91"/>
      <c r="Y54" s="152"/>
      <c r="Z54" s="155"/>
      <c r="AA54" s="104"/>
      <c r="AB54" s="104"/>
      <c r="AC54" s="104"/>
      <c r="AD54" s="104"/>
      <c r="AE54" s="105"/>
      <c r="AF54" s="193"/>
      <c r="AG54" s="157"/>
      <c r="AH54" s="152"/>
      <c r="AI54" s="93"/>
      <c r="AJ54" s="104"/>
      <c r="AK54" s="93"/>
      <c r="AL54" s="93"/>
      <c r="AM54" s="104"/>
      <c r="AN54" s="93"/>
      <c r="AO54" s="93"/>
      <c r="AP54" s="95"/>
      <c r="AQ54" s="76"/>
      <c r="AR54" s="77"/>
      <c r="AS54" s="75"/>
      <c r="AT54" s="78"/>
      <c r="AU54" s="91"/>
      <c r="AV54" s="92"/>
      <c r="AW54" s="152"/>
      <c r="AX54" s="155"/>
      <c r="AY54" s="104"/>
      <c r="AZ54" s="104"/>
      <c r="BA54" s="104"/>
      <c r="BB54" s="104"/>
      <c r="BC54" s="105"/>
      <c r="BD54" s="156"/>
      <c r="BE54" s="157"/>
      <c r="BF54" s="158"/>
      <c r="BG54" s="93"/>
      <c r="BH54" s="159"/>
      <c r="BI54" s="160"/>
      <c r="BJ54" s="91"/>
      <c r="BK54" s="91"/>
      <c r="BL54" s="77"/>
      <c r="BM54" s="152"/>
      <c r="BN54" s="155"/>
      <c r="BP54" s="100"/>
      <c r="BQ54" s="100"/>
      <c r="BR54" s="100"/>
      <c r="BS54" s="100"/>
      <c r="BT54" s="100"/>
      <c r="BU54" s="102"/>
    </row>
    <row r="55" spans="1:73" ht="12.75" customHeight="1" hidden="1" outlineLevel="1">
      <c r="A55" s="71"/>
      <c r="B55" s="72"/>
      <c r="C55" s="73"/>
      <c r="D55" s="74"/>
      <c r="E55" s="100"/>
      <c r="F55" s="100"/>
      <c r="G55" s="100"/>
      <c r="H55" s="100"/>
      <c r="I55" s="100"/>
      <c r="J55" s="76"/>
      <c r="K55" s="77"/>
      <c r="L55" s="75"/>
      <c r="M55" s="78"/>
      <c r="N55" s="104"/>
      <c r="O55" s="104"/>
      <c r="P55" s="104"/>
      <c r="Q55" s="104"/>
      <c r="R55" s="105"/>
      <c r="S55" s="156"/>
      <c r="T55" s="157"/>
      <c r="U55" s="158"/>
      <c r="V55" s="93"/>
      <c r="W55" s="91"/>
      <c r="X55" s="91"/>
      <c r="Y55" s="152"/>
      <c r="Z55" s="155"/>
      <c r="AA55" s="104"/>
      <c r="AB55" s="104"/>
      <c r="AC55" s="104"/>
      <c r="AD55" s="104"/>
      <c r="AE55" s="105"/>
      <c r="AF55" s="193"/>
      <c r="AG55" s="157"/>
      <c r="AH55" s="152"/>
      <c r="AI55" s="93"/>
      <c r="AJ55" s="104"/>
      <c r="AK55" s="93"/>
      <c r="AL55" s="93"/>
      <c r="AM55" s="104"/>
      <c r="AN55" s="93"/>
      <c r="AO55" s="93"/>
      <c r="AP55" s="95"/>
      <c r="AQ55" s="76"/>
      <c r="AR55" s="77"/>
      <c r="AS55" s="75"/>
      <c r="AT55" s="78"/>
      <c r="AU55" s="91"/>
      <c r="AV55" s="92"/>
      <c r="AW55" s="152"/>
      <c r="AX55" s="155"/>
      <c r="AY55" s="104"/>
      <c r="AZ55" s="104"/>
      <c r="BA55" s="104"/>
      <c r="BB55" s="104"/>
      <c r="BC55" s="105"/>
      <c r="BD55" s="156"/>
      <c r="BE55" s="157"/>
      <c r="BF55" s="158"/>
      <c r="BG55" s="93"/>
      <c r="BH55" s="159"/>
      <c r="BI55" s="160"/>
      <c r="BJ55" s="91"/>
      <c r="BK55" s="91"/>
      <c r="BL55" s="77"/>
      <c r="BM55" s="152"/>
      <c r="BN55" s="155"/>
      <c r="BP55" s="100"/>
      <c r="BQ55" s="100"/>
      <c r="BR55" s="100"/>
      <c r="BS55" s="100"/>
      <c r="BT55" s="100"/>
      <c r="BU55" s="102"/>
    </row>
    <row r="56" spans="1:73" ht="12.75" customHeight="1" hidden="1" outlineLevel="1">
      <c r="A56" s="71"/>
      <c r="B56" s="72"/>
      <c r="C56" s="73"/>
      <c r="D56" s="74"/>
      <c r="E56" s="100"/>
      <c r="F56" s="100"/>
      <c r="G56" s="100"/>
      <c r="H56" s="100"/>
      <c r="I56" s="100"/>
      <c r="J56" s="76"/>
      <c r="K56" s="77"/>
      <c r="L56" s="75"/>
      <c r="M56" s="78"/>
      <c r="N56" s="104"/>
      <c r="O56" s="104"/>
      <c r="P56" s="104"/>
      <c r="Q56" s="104"/>
      <c r="R56" s="105"/>
      <c r="S56" s="156"/>
      <c r="T56" s="157"/>
      <c r="U56" s="158"/>
      <c r="V56" s="93"/>
      <c r="W56" s="91"/>
      <c r="X56" s="91"/>
      <c r="Y56" s="152"/>
      <c r="Z56" s="155"/>
      <c r="AA56" s="104"/>
      <c r="AB56" s="104"/>
      <c r="AC56" s="104"/>
      <c r="AD56" s="104"/>
      <c r="AE56" s="105"/>
      <c r="AF56" s="193"/>
      <c r="AG56" s="157"/>
      <c r="AH56" s="152"/>
      <c r="AI56" s="93"/>
      <c r="AJ56" s="104"/>
      <c r="AK56" s="93"/>
      <c r="AL56" s="93"/>
      <c r="AM56" s="104"/>
      <c r="AN56" s="93"/>
      <c r="AO56" s="93"/>
      <c r="AP56" s="95"/>
      <c r="AQ56" s="76"/>
      <c r="AR56" s="77"/>
      <c r="AS56" s="75"/>
      <c r="AT56" s="78"/>
      <c r="AU56" s="91"/>
      <c r="AV56" s="92"/>
      <c r="AW56" s="152"/>
      <c r="AX56" s="155"/>
      <c r="AY56" s="104"/>
      <c r="AZ56" s="104"/>
      <c r="BA56" s="104"/>
      <c r="BB56" s="104"/>
      <c r="BC56" s="105"/>
      <c r="BD56" s="156"/>
      <c r="BE56" s="157"/>
      <c r="BF56" s="158"/>
      <c r="BG56" s="93"/>
      <c r="BH56" s="159"/>
      <c r="BI56" s="160"/>
      <c r="BJ56" s="91"/>
      <c r="BK56" s="91"/>
      <c r="BL56" s="77"/>
      <c r="BM56" s="152"/>
      <c r="BN56" s="155"/>
      <c r="BP56" s="100"/>
      <c r="BQ56" s="100"/>
      <c r="BR56" s="100"/>
      <c r="BS56" s="100"/>
      <c r="BT56" s="100"/>
      <c r="BU56" s="102"/>
    </row>
    <row r="57" spans="1:73" ht="12.75" customHeight="1" hidden="1" outlineLevel="1">
      <c r="A57" s="71"/>
      <c r="B57" s="72"/>
      <c r="C57" s="73"/>
      <c r="D57" s="74"/>
      <c r="E57" s="100"/>
      <c r="F57" s="100"/>
      <c r="G57" s="100"/>
      <c r="H57" s="100"/>
      <c r="I57" s="100"/>
      <c r="J57" s="76"/>
      <c r="K57" s="77"/>
      <c r="L57" s="75"/>
      <c r="M57" s="78"/>
      <c r="N57" s="104"/>
      <c r="O57" s="104"/>
      <c r="P57" s="104"/>
      <c r="Q57" s="104"/>
      <c r="R57" s="105"/>
      <c r="S57" s="156"/>
      <c r="T57" s="157"/>
      <c r="U57" s="158"/>
      <c r="V57" s="93"/>
      <c r="W57" s="91"/>
      <c r="X57" s="91"/>
      <c r="Y57" s="152"/>
      <c r="Z57" s="155"/>
      <c r="AA57" s="104"/>
      <c r="AB57" s="104"/>
      <c r="AC57" s="104"/>
      <c r="AD57" s="104"/>
      <c r="AE57" s="105"/>
      <c r="AF57" s="193"/>
      <c r="AG57" s="157"/>
      <c r="AH57" s="152"/>
      <c r="AI57" s="93"/>
      <c r="AJ57" s="104"/>
      <c r="AK57" s="93"/>
      <c r="AL57" s="93"/>
      <c r="AM57" s="104"/>
      <c r="AN57" s="93"/>
      <c r="AO57" s="93"/>
      <c r="AP57" s="95"/>
      <c r="AQ57" s="76"/>
      <c r="AR57" s="77"/>
      <c r="AS57" s="75"/>
      <c r="AT57" s="78"/>
      <c r="AU57" s="91"/>
      <c r="AV57" s="92"/>
      <c r="AW57" s="152"/>
      <c r="AX57" s="155"/>
      <c r="AY57" s="104"/>
      <c r="AZ57" s="104"/>
      <c r="BA57" s="104"/>
      <c r="BB57" s="104"/>
      <c r="BC57" s="105"/>
      <c r="BD57" s="156"/>
      <c r="BE57" s="157"/>
      <c r="BF57" s="158"/>
      <c r="BG57" s="93"/>
      <c r="BH57" s="159"/>
      <c r="BI57" s="160"/>
      <c r="BJ57" s="91"/>
      <c r="BK57" s="91"/>
      <c r="BL57" s="77"/>
      <c r="BM57" s="152"/>
      <c r="BN57" s="155"/>
      <c r="BP57" s="100"/>
      <c r="BQ57" s="100"/>
      <c r="BR57" s="100"/>
      <c r="BS57" s="100"/>
      <c r="BT57" s="100"/>
      <c r="BU57" s="102"/>
    </row>
    <row r="58" ht="12.75" collapsed="1"/>
  </sheetData>
  <sheetProtection/>
  <mergeCells count="32">
    <mergeCell ref="Y1:Z1"/>
    <mergeCell ref="AW1:AX1"/>
    <mergeCell ref="J2:M2"/>
    <mergeCell ref="Y2:Z2"/>
    <mergeCell ref="AQ2:AT2"/>
    <mergeCell ref="AW2:AX2"/>
    <mergeCell ref="BM2:BN2"/>
    <mergeCell ref="Y3:Z3"/>
    <mergeCell ref="AH3:AI3"/>
    <mergeCell ref="AS3:AT3"/>
    <mergeCell ref="AW3:AX3"/>
    <mergeCell ref="BM3:BN3"/>
    <mergeCell ref="N4:V4"/>
    <mergeCell ref="AU4:BG4"/>
    <mergeCell ref="BH4:BN4"/>
    <mergeCell ref="BU4:BU5"/>
    <mergeCell ref="L5:M5"/>
    <mergeCell ref="P5:Q5"/>
    <mergeCell ref="U5:V5"/>
    <mergeCell ref="Y5:Z5"/>
    <mergeCell ref="AC5:AD5"/>
    <mergeCell ref="AH5:AI5"/>
    <mergeCell ref="J4:M4"/>
    <mergeCell ref="W4:AG4"/>
    <mergeCell ref="AH4:AI4"/>
    <mergeCell ref="AJ4:AP4"/>
    <mergeCell ref="AQ4:AT4"/>
    <mergeCell ref="AS5:AT5"/>
    <mergeCell ref="AW5:AX5"/>
    <mergeCell ref="BA5:BB5"/>
    <mergeCell ref="BF5:BG5"/>
    <mergeCell ref="BM5:BN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59"/>
  <sheetViews>
    <sheetView zoomScalePageLayoutView="0" workbookViewId="0" topLeftCell="A1">
      <pane xSplit="1" ySplit="5" topLeftCell="B6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I7" sqref="I7"/>
    </sheetView>
  </sheetViews>
  <sheetFormatPr defaultColWidth="9.140625" defaultRowHeight="15" outlineLevelRow="2" outlineLevelCol="1"/>
  <cols>
    <col min="1" max="1" width="13.8515625" style="0" customWidth="1"/>
    <col min="2" max="2" width="7.140625" style="0" customWidth="1"/>
    <col min="3" max="9" width="8.7109375" style="0" customWidth="1"/>
    <col min="10" max="11" width="0" style="0" hidden="1" customWidth="1" outlineLevel="1"/>
    <col min="12" max="12" width="9.140625" style="0" customWidth="1" collapsed="1"/>
  </cols>
  <sheetData>
    <row r="1" spans="1:11" ht="14.25">
      <c r="A1" s="194" t="s">
        <v>70</v>
      </c>
      <c r="B1" s="195"/>
      <c r="C1" s="196">
        <v>0</v>
      </c>
      <c r="D1" s="197"/>
      <c r="E1" s="197"/>
      <c r="F1" s="197"/>
      <c r="G1" s="197"/>
      <c r="H1" s="197"/>
      <c r="I1" s="198"/>
      <c r="J1" s="199"/>
      <c r="K1" s="199"/>
    </row>
    <row r="2" spans="1:11" ht="15" thickBot="1">
      <c r="A2" s="200" t="s">
        <v>71</v>
      </c>
      <c r="B2" s="201"/>
      <c r="C2" s="202">
        <v>600</v>
      </c>
      <c r="D2" s="203"/>
      <c r="E2" s="203"/>
      <c r="F2" s="203"/>
      <c r="G2" s="203"/>
      <c r="H2" s="203"/>
      <c r="I2" s="198" t="s">
        <v>72</v>
      </c>
      <c r="J2" s="204">
        <v>0.5208333333333334</v>
      </c>
      <c r="K2" s="204">
        <v>0.5208333333333334</v>
      </c>
    </row>
    <row r="3" spans="1:11" ht="15" thickBot="1">
      <c r="A3" s="205"/>
      <c r="B3" s="205"/>
      <c r="C3" s="205"/>
      <c r="D3" s="205"/>
      <c r="E3" s="205"/>
      <c r="F3" s="205"/>
      <c r="G3" s="205"/>
      <c r="H3" s="205"/>
      <c r="I3" s="198"/>
      <c r="J3" s="199"/>
      <c r="K3" s="199"/>
    </row>
    <row r="4" spans="1:11" ht="82.5" customHeight="1" thickBot="1">
      <c r="A4" s="199"/>
      <c r="B4" s="206" t="s">
        <v>73</v>
      </c>
      <c r="C4" s="206" t="s">
        <v>74</v>
      </c>
      <c r="D4" s="206" t="s">
        <v>75</v>
      </c>
      <c r="E4" s="206" t="s">
        <v>76</v>
      </c>
      <c r="F4" s="207" t="s">
        <v>77</v>
      </c>
      <c r="G4" s="207" t="s">
        <v>78</v>
      </c>
      <c r="H4" s="207" t="s">
        <v>79</v>
      </c>
      <c r="I4" s="198"/>
      <c r="J4" s="208" t="s">
        <v>80</v>
      </c>
      <c r="K4" s="209" t="s">
        <v>81</v>
      </c>
    </row>
    <row r="5" spans="1:11" ht="27" thickBot="1">
      <c r="A5" s="210" t="s">
        <v>9</v>
      </c>
      <c r="B5" s="211" t="s">
        <v>82</v>
      </c>
      <c r="C5" s="211" t="s">
        <v>83</v>
      </c>
      <c r="D5" s="211" t="s">
        <v>84</v>
      </c>
      <c r="E5" s="211" t="s">
        <v>85</v>
      </c>
      <c r="F5" s="211" t="s">
        <v>86</v>
      </c>
      <c r="G5" s="211" t="s">
        <v>87</v>
      </c>
      <c r="H5" s="211" t="s">
        <v>88</v>
      </c>
      <c r="I5" s="212" t="s">
        <v>89</v>
      </c>
      <c r="J5" s="199"/>
      <c r="K5" s="199"/>
    </row>
    <row r="6" spans="1:11" ht="14.25">
      <c r="A6" s="182"/>
      <c r="B6" s="213"/>
      <c r="C6" s="213"/>
      <c r="D6" s="213"/>
      <c r="E6" s="213"/>
      <c r="F6" s="213"/>
      <c r="G6" s="213"/>
      <c r="H6" s="213"/>
      <c r="I6" s="214"/>
      <c r="J6" s="215"/>
      <c r="K6" s="215"/>
    </row>
    <row r="7" spans="1:11" ht="14.25">
      <c r="A7" s="73">
        <f>День1!C7</f>
        <v>0</v>
      </c>
      <c r="B7" s="216">
        <v>0</v>
      </c>
      <c r="C7" s="216">
        <v>0</v>
      </c>
      <c r="D7" s="216">
        <v>600</v>
      </c>
      <c r="E7" s="216">
        <v>0</v>
      </c>
      <c r="F7" s="216">
        <v>0</v>
      </c>
      <c r="G7" s="216">
        <v>0</v>
      </c>
      <c r="H7" s="216">
        <v>0</v>
      </c>
      <c r="I7" s="214">
        <f aca="true" t="shared" si="0" ref="I7:I57">SUM(B7:H7)</f>
        <v>600</v>
      </c>
      <c r="J7" s="204"/>
      <c r="K7" s="204"/>
    </row>
    <row r="8" spans="1:11" ht="14.25">
      <c r="A8" s="73">
        <f>День1!C8</f>
        <v>1</v>
      </c>
      <c r="B8" s="216">
        <v>0</v>
      </c>
      <c r="C8" s="216">
        <v>0</v>
      </c>
      <c r="D8" s="216">
        <v>0</v>
      </c>
      <c r="E8" s="216">
        <v>0</v>
      </c>
      <c r="F8" s="216">
        <v>0</v>
      </c>
      <c r="G8" s="216">
        <v>0</v>
      </c>
      <c r="H8" s="216">
        <v>0</v>
      </c>
      <c r="I8" s="214">
        <f t="shared" si="0"/>
        <v>0</v>
      </c>
      <c r="J8" s="204"/>
      <c r="K8" s="204"/>
    </row>
    <row r="9" spans="1:11" ht="14.25">
      <c r="A9" s="73">
        <f>День1!C9</f>
        <v>2</v>
      </c>
      <c r="B9" s="216">
        <v>0</v>
      </c>
      <c r="C9" s="216">
        <v>0</v>
      </c>
      <c r="D9" s="216">
        <v>0</v>
      </c>
      <c r="E9" s="216">
        <v>0</v>
      </c>
      <c r="F9" s="216">
        <v>0</v>
      </c>
      <c r="G9" s="216">
        <v>0</v>
      </c>
      <c r="H9" s="216">
        <v>0</v>
      </c>
      <c r="I9" s="214">
        <f t="shared" si="0"/>
        <v>0</v>
      </c>
      <c r="J9" s="204"/>
      <c r="K9" s="204"/>
    </row>
    <row r="10" spans="1:11" ht="14.25">
      <c r="A10" s="73">
        <f>День1!C10</f>
        <v>3</v>
      </c>
      <c r="B10" s="216">
        <v>0</v>
      </c>
      <c r="C10" s="216">
        <v>0</v>
      </c>
      <c r="D10" s="216">
        <v>0</v>
      </c>
      <c r="E10" s="216">
        <v>0</v>
      </c>
      <c r="F10" s="216">
        <v>0</v>
      </c>
      <c r="G10" s="216">
        <v>0</v>
      </c>
      <c r="H10" s="216">
        <v>0</v>
      </c>
      <c r="I10" s="214">
        <f t="shared" si="0"/>
        <v>0</v>
      </c>
      <c r="J10" s="204"/>
      <c r="K10" s="204"/>
    </row>
    <row r="11" spans="1:11" ht="14.25">
      <c r="A11" s="73">
        <f>День1!C11</f>
        <v>4</v>
      </c>
      <c r="B11" s="216">
        <v>0</v>
      </c>
      <c r="C11" s="216">
        <v>0</v>
      </c>
      <c r="D11" s="216">
        <v>0</v>
      </c>
      <c r="E11" s="216">
        <v>0</v>
      </c>
      <c r="F11" s="216">
        <v>0</v>
      </c>
      <c r="G11" s="216">
        <v>0</v>
      </c>
      <c r="H11" s="216">
        <v>0</v>
      </c>
      <c r="I11" s="214">
        <f t="shared" si="0"/>
        <v>0</v>
      </c>
      <c r="J11" s="204"/>
      <c r="K11" s="204"/>
    </row>
    <row r="12" spans="1:11" ht="14.25">
      <c r="A12" s="73">
        <f>День1!C12</f>
        <v>5</v>
      </c>
      <c r="B12" s="216">
        <v>0</v>
      </c>
      <c r="C12" s="216">
        <v>0</v>
      </c>
      <c r="D12" s="216">
        <v>0</v>
      </c>
      <c r="E12" s="216">
        <v>0</v>
      </c>
      <c r="F12" s="216">
        <v>0</v>
      </c>
      <c r="G12" s="216">
        <v>0</v>
      </c>
      <c r="H12" s="216">
        <v>0</v>
      </c>
      <c r="I12" s="214">
        <f t="shared" si="0"/>
        <v>0</v>
      </c>
      <c r="J12" s="204"/>
      <c r="K12" s="204"/>
    </row>
    <row r="13" spans="1:11" ht="14.25">
      <c r="A13" s="73">
        <f>День1!C13</f>
        <v>6</v>
      </c>
      <c r="B13" s="217"/>
      <c r="C13" s="217"/>
      <c r="D13" s="217"/>
      <c r="E13" s="217"/>
      <c r="F13" s="217"/>
      <c r="G13" s="217"/>
      <c r="H13" s="217"/>
      <c r="I13" s="214">
        <f t="shared" si="0"/>
        <v>0</v>
      </c>
      <c r="J13" s="204"/>
      <c r="K13" s="204"/>
    </row>
    <row r="14" spans="1:11" ht="14.25">
      <c r="A14" s="73">
        <f>День1!C14</f>
        <v>7</v>
      </c>
      <c r="B14" s="216">
        <v>0</v>
      </c>
      <c r="C14" s="216">
        <v>0</v>
      </c>
      <c r="D14" s="216">
        <v>0</v>
      </c>
      <c r="E14" s="216">
        <v>0</v>
      </c>
      <c r="F14" s="216">
        <v>0</v>
      </c>
      <c r="G14" s="216">
        <v>0</v>
      </c>
      <c r="H14" s="216">
        <v>0</v>
      </c>
      <c r="I14" s="214">
        <f t="shared" si="0"/>
        <v>0</v>
      </c>
      <c r="J14" s="204"/>
      <c r="K14" s="204"/>
    </row>
    <row r="15" spans="1:11" ht="14.25">
      <c r="A15" s="73">
        <f>День1!C15</f>
        <v>8</v>
      </c>
      <c r="B15" s="216">
        <v>0</v>
      </c>
      <c r="C15" s="216">
        <v>0</v>
      </c>
      <c r="D15" s="216">
        <v>0</v>
      </c>
      <c r="E15" s="216">
        <v>0</v>
      </c>
      <c r="F15" s="216">
        <v>0</v>
      </c>
      <c r="G15" s="216">
        <v>0</v>
      </c>
      <c r="H15" s="216">
        <v>0</v>
      </c>
      <c r="I15" s="214">
        <f t="shared" si="0"/>
        <v>0</v>
      </c>
      <c r="J15" s="204"/>
      <c r="K15" s="204"/>
    </row>
    <row r="16" spans="1:11" ht="14.25">
      <c r="A16" s="73">
        <f>День1!C16</f>
        <v>9</v>
      </c>
      <c r="B16" s="216">
        <v>0</v>
      </c>
      <c r="C16" s="216">
        <v>0</v>
      </c>
      <c r="D16" s="216">
        <v>0</v>
      </c>
      <c r="E16" s="216">
        <v>0</v>
      </c>
      <c r="F16" s="216">
        <v>0</v>
      </c>
      <c r="G16" s="216">
        <v>0</v>
      </c>
      <c r="H16" s="216">
        <v>0</v>
      </c>
      <c r="I16" s="214">
        <f t="shared" si="0"/>
        <v>0</v>
      </c>
      <c r="J16" s="204"/>
      <c r="K16" s="204"/>
    </row>
    <row r="17" spans="1:11" ht="14.25">
      <c r="A17" s="73">
        <f>День1!C17</f>
        <v>10</v>
      </c>
      <c r="B17" s="216">
        <v>0</v>
      </c>
      <c r="C17" s="216">
        <v>0</v>
      </c>
      <c r="D17" s="216">
        <v>0</v>
      </c>
      <c r="E17" s="216">
        <v>0</v>
      </c>
      <c r="F17" s="216">
        <v>0</v>
      </c>
      <c r="G17" s="216">
        <v>0</v>
      </c>
      <c r="H17" s="216">
        <v>0</v>
      </c>
      <c r="I17" s="214">
        <f t="shared" si="0"/>
        <v>0</v>
      </c>
      <c r="J17" s="204"/>
      <c r="K17" s="204"/>
    </row>
    <row r="18" spans="1:11" ht="14.25">
      <c r="A18" s="73">
        <f>День1!C18</f>
        <v>11</v>
      </c>
      <c r="B18" s="216">
        <v>0</v>
      </c>
      <c r="C18" s="216">
        <v>0</v>
      </c>
      <c r="D18" s="216">
        <v>0</v>
      </c>
      <c r="E18" s="216">
        <v>0</v>
      </c>
      <c r="F18" s="216">
        <v>0</v>
      </c>
      <c r="G18" s="216">
        <v>0</v>
      </c>
      <c r="H18" s="216">
        <v>0</v>
      </c>
      <c r="I18" s="214">
        <f t="shared" si="0"/>
        <v>0</v>
      </c>
      <c r="J18" s="204"/>
      <c r="K18" s="204"/>
    </row>
    <row r="19" spans="1:11" ht="14.25">
      <c r="A19" s="73">
        <f>День1!C19</f>
        <v>12</v>
      </c>
      <c r="B19" s="217"/>
      <c r="C19" s="217"/>
      <c r="D19" s="217"/>
      <c r="E19" s="217"/>
      <c r="F19" s="217"/>
      <c r="G19" s="217"/>
      <c r="H19" s="217"/>
      <c r="I19" s="214">
        <f t="shared" si="0"/>
        <v>0</v>
      </c>
      <c r="J19" s="204"/>
      <c r="K19" s="204"/>
    </row>
    <row r="20" spans="1:11" ht="14.25">
      <c r="A20" s="73">
        <f>День1!C20</f>
        <v>13</v>
      </c>
      <c r="B20" s="216">
        <v>0</v>
      </c>
      <c r="C20" s="216">
        <v>0</v>
      </c>
      <c r="D20" s="216">
        <v>0</v>
      </c>
      <c r="E20" s="216">
        <v>0</v>
      </c>
      <c r="F20" s="216">
        <v>0</v>
      </c>
      <c r="G20" s="216">
        <v>0</v>
      </c>
      <c r="H20" s="216">
        <v>0</v>
      </c>
      <c r="I20" s="214">
        <f t="shared" si="0"/>
        <v>0</v>
      </c>
      <c r="J20" s="204"/>
      <c r="K20" s="204"/>
    </row>
    <row r="21" spans="1:11" ht="14.25">
      <c r="A21" s="73">
        <f>День1!C21</f>
        <v>14</v>
      </c>
      <c r="B21" s="216">
        <v>0</v>
      </c>
      <c r="C21" s="216">
        <v>0</v>
      </c>
      <c r="D21" s="216">
        <v>0</v>
      </c>
      <c r="E21" s="216">
        <v>0</v>
      </c>
      <c r="F21" s="216">
        <v>0</v>
      </c>
      <c r="G21" s="216">
        <v>0</v>
      </c>
      <c r="H21" s="216">
        <v>0</v>
      </c>
      <c r="I21" s="214">
        <f t="shared" si="0"/>
        <v>0</v>
      </c>
      <c r="J21" s="204"/>
      <c r="K21" s="204"/>
    </row>
    <row r="22" spans="1:11" ht="14.25">
      <c r="A22" s="73">
        <f>День1!C22</f>
        <v>15</v>
      </c>
      <c r="B22" s="216">
        <v>0</v>
      </c>
      <c r="C22" s="216">
        <v>0</v>
      </c>
      <c r="D22" s="216">
        <v>0</v>
      </c>
      <c r="E22" s="216">
        <v>0</v>
      </c>
      <c r="F22" s="216">
        <v>0</v>
      </c>
      <c r="G22" s="216">
        <v>0</v>
      </c>
      <c r="H22" s="216">
        <v>0</v>
      </c>
      <c r="I22" s="214">
        <f t="shared" si="0"/>
        <v>0</v>
      </c>
      <c r="J22" s="204"/>
      <c r="K22" s="204"/>
    </row>
    <row r="23" spans="1:11" ht="14.25">
      <c r="A23" s="73">
        <f>День1!C23</f>
        <v>16</v>
      </c>
      <c r="B23" s="217"/>
      <c r="C23" s="217"/>
      <c r="D23" s="217"/>
      <c r="E23" s="217"/>
      <c r="F23" s="217"/>
      <c r="G23" s="217"/>
      <c r="H23" s="217"/>
      <c r="I23" s="214">
        <f t="shared" si="0"/>
        <v>0</v>
      </c>
      <c r="J23" s="204"/>
      <c r="K23" s="204"/>
    </row>
    <row r="24" spans="1:11" ht="14.25">
      <c r="A24" s="73">
        <f>День1!C24</f>
        <v>17</v>
      </c>
      <c r="B24" s="216">
        <v>0</v>
      </c>
      <c r="C24" s="216">
        <v>0</v>
      </c>
      <c r="D24" s="216">
        <v>0</v>
      </c>
      <c r="E24" s="216">
        <v>0</v>
      </c>
      <c r="F24" s="216">
        <v>0</v>
      </c>
      <c r="G24" s="216">
        <v>0</v>
      </c>
      <c r="H24" s="216">
        <v>0</v>
      </c>
      <c r="I24" s="214">
        <f t="shared" si="0"/>
        <v>0</v>
      </c>
      <c r="J24" s="204"/>
      <c r="K24" s="204"/>
    </row>
    <row r="25" spans="1:11" ht="14.25">
      <c r="A25" s="73">
        <f>День1!C25</f>
        <v>18</v>
      </c>
      <c r="B25" s="216">
        <v>0</v>
      </c>
      <c r="C25" s="216">
        <v>0</v>
      </c>
      <c r="D25" s="216">
        <v>0</v>
      </c>
      <c r="E25" s="216">
        <v>0</v>
      </c>
      <c r="F25" s="216">
        <v>0</v>
      </c>
      <c r="G25" s="216">
        <v>0</v>
      </c>
      <c r="H25" s="216">
        <v>0</v>
      </c>
      <c r="I25" s="214">
        <f t="shared" si="0"/>
        <v>0</v>
      </c>
      <c r="J25" s="204"/>
      <c r="K25" s="204"/>
    </row>
    <row r="26" spans="1:11" ht="14.25">
      <c r="A26" s="73">
        <f>День1!C26</f>
        <v>19</v>
      </c>
      <c r="B26" s="216">
        <v>0</v>
      </c>
      <c r="C26" s="216">
        <v>0</v>
      </c>
      <c r="D26" s="216">
        <v>0</v>
      </c>
      <c r="E26" s="216">
        <v>0</v>
      </c>
      <c r="F26" s="216">
        <v>0</v>
      </c>
      <c r="G26" s="216">
        <v>0</v>
      </c>
      <c r="H26" s="216">
        <v>0</v>
      </c>
      <c r="I26" s="214">
        <f t="shared" si="0"/>
        <v>0</v>
      </c>
      <c r="J26" s="204"/>
      <c r="K26" s="204"/>
    </row>
    <row r="27" spans="1:11" ht="14.25">
      <c r="A27" s="73">
        <f>День1!C27</f>
        <v>20</v>
      </c>
      <c r="B27" s="216">
        <v>0</v>
      </c>
      <c r="C27" s="216">
        <v>0</v>
      </c>
      <c r="D27" s="216">
        <v>0</v>
      </c>
      <c r="E27" s="216">
        <v>0</v>
      </c>
      <c r="F27" s="216">
        <v>0</v>
      </c>
      <c r="G27" s="216">
        <v>0</v>
      </c>
      <c r="H27" s="216">
        <v>0</v>
      </c>
      <c r="I27" s="214">
        <f t="shared" si="0"/>
        <v>0</v>
      </c>
      <c r="J27" s="204"/>
      <c r="K27" s="204"/>
    </row>
    <row r="28" spans="1:11" ht="14.25">
      <c r="A28" s="73">
        <f>День1!C28</f>
        <v>21</v>
      </c>
      <c r="B28" s="216">
        <v>0</v>
      </c>
      <c r="C28" s="216">
        <v>0</v>
      </c>
      <c r="D28" s="216">
        <v>0</v>
      </c>
      <c r="E28" s="216">
        <v>0</v>
      </c>
      <c r="F28" s="216">
        <v>0</v>
      </c>
      <c r="G28" s="216">
        <v>0</v>
      </c>
      <c r="H28" s="216">
        <v>0</v>
      </c>
      <c r="I28" s="214">
        <f t="shared" si="0"/>
        <v>0</v>
      </c>
      <c r="J28" s="204"/>
      <c r="K28" s="204"/>
    </row>
    <row r="29" spans="1:11" ht="14.25">
      <c r="A29" s="73">
        <f>День1!C29</f>
        <v>22</v>
      </c>
      <c r="B29" s="216">
        <v>0</v>
      </c>
      <c r="C29" s="216">
        <v>0</v>
      </c>
      <c r="D29" s="216">
        <v>0</v>
      </c>
      <c r="E29" s="216">
        <v>0</v>
      </c>
      <c r="F29" s="216">
        <v>0</v>
      </c>
      <c r="G29" s="216">
        <v>0</v>
      </c>
      <c r="H29" s="216">
        <v>0</v>
      </c>
      <c r="I29" s="214">
        <f t="shared" si="0"/>
        <v>0</v>
      </c>
      <c r="J29" s="204"/>
      <c r="K29" s="204"/>
    </row>
    <row r="30" spans="1:11" ht="14.25">
      <c r="A30" s="73">
        <f>День1!C30</f>
        <v>23</v>
      </c>
      <c r="B30" s="216">
        <v>0</v>
      </c>
      <c r="C30" s="216">
        <v>0</v>
      </c>
      <c r="D30" s="216">
        <v>0</v>
      </c>
      <c r="E30" s="216">
        <v>0</v>
      </c>
      <c r="F30" s="216">
        <v>0</v>
      </c>
      <c r="G30" s="216">
        <v>0</v>
      </c>
      <c r="H30" s="216">
        <v>0</v>
      </c>
      <c r="I30" s="214">
        <f t="shared" si="0"/>
        <v>0</v>
      </c>
      <c r="J30" s="204"/>
      <c r="K30" s="204"/>
    </row>
    <row r="31" spans="1:11" ht="14.25">
      <c r="A31" s="73">
        <f>День1!C31</f>
        <v>57</v>
      </c>
      <c r="B31" s="216">
        <v>0</v>
      </c>
      <c r="C31" s="216">
        <v>0</v>
      </c>
      <c r="D31" s="216">
        <v>0</v>
      </c>
      <c r="E31" s="216">
        <v>0</v>
      </c>
      <c r="F31" s="216">
        <v>0</v>
      </c>
      <c r="G31" s="216">
        <v>0</v>
      </c>
      <c r="H31" s="216">
        <v>0</v>
      </c>
      <c r="I31" s="214">
        <f t="shared" si="0"/>
        <v>0</v>
      </c>
      <c r="J31" s="204"/>
      <c r="K31" s="204"/>
    </row>
    <row r="32" spans="1:11" ht="14.25">
      <c r="A32" s="73">
        <f>День1!C32</f>
        <v>79</v>
      </c>
      <c r="B32" s="216">
        <v>0</v>
      </c>
      <c r="C32" s="216">
        <v>0</v>
      </c>
      <c r="D32" s="216">
        <v>0</v>
      </c>
      <c r="E32" s="216">
        <v>0</v>
      </c>
      <c r="F32" s="216">
        <v>0</v>
      </c>
      <c r="G32" s="216">
        <v>0</v>
      </c>
      <c r="H32" s="216">
        <v>0</v>
      </c>
      <c r="I32" s="214">
        <f t="shared" si="0"/>
        <v>0</v>
      </c>
      <c r="J32" s="204"/>
      <c r="K32" s="204"/>
    </row>
    <row r="33" spans="1:11" ht="14.25" hidden="1" outlineLevel="1">
      <c r="A33" s="73">
        <f>День1!C33</f>
        <v>0</v>
      </c>
      <c r="B33" s="216">
        <v>0</v>
      </c>
      <c r="C33" s="216">
        <v>0</v>
      </c>
      <c r="D33" s="216">
        <v>0</v>
      </c>
      <c r="E33" s="216">
        <v>0</v>
      </c>
      <c r="F33" s="216">
        <v>0</v>
      </c>
      <c r="G33" s="216">
        <v>0</v>
      </c>
      <c r="H33" s="216">
        <v>0</v>
      </c>
      <c r="I33" s="214">
        <f t="shared" si="0"/>
        <v>0</v>
      </c>
      <c r="J33" s="204"/>
      <c r="K33" s="204"/>
    </row>
    <row r="34" spans="1:11" ht="14.25" hidden="1" outlineLevel="1">
      <c r="A34" s="73" t="e">
        <f>День1!#REF!</f>
        <v>#REF!</v>
      </c>
      <c r="B34" s="216">
        <v>0</v>
      </c>
      <c r="C34" s="216">
        <v>0</v>
      </c>
      <c r="D34" s="216">
        <v>0</v>
      </c>
      <c r="E34" s="216">
        <v>0</v>
      </c>
      <c r="F34" s="216">
        <v>0</v>
      </c>
      <c r="G34" s="216">
        <v>0</v>
      </c>
      <c r="H34" s="216">
        <v>0</v>
      </c>
      <c r="I34" s="214">
        <f t="shared" si="0"/>
        <v>0</v>
      </c>
      <c r="J34" s="204"/>
      <c r="K34" s="204"/>
    </row>
    <row r="35" spans="1:11" ht="14.25" hidden="1" outlineLevel="1">
      <c r="A35" s="73" t="e">
        <f>День1!#REF!</f>
        <v>#REF!</v>
      </c>
      <c r="B35" s="216">
        <v>0</v>
      </c>
      <c r="C35" s="216">
        <v>0</v>
      </c>
      <c r="D35" s="216">
        <v>0</v>
      </c>
      <c r="E35" s="216">
        <v>0</v>
      </c>
      <c r="F35" s="216">
        <v>0</v>
      </c>
      <c r="G35" s="216">
        <v>0</v>
      </c>
      <c r="H35" s="216">
        <v>0</v>
      </c>
      <c r="I35" s="214">
        <f t="shared" si="0"/>
        <v>0</v>
      </c>
      <c r="J35" s="204"/>
      <c r="K35" s="204"/>
    </row>
    <row r="36" spans="1:11" ht="14.25" hidden="1" outlineLevel="1">
      <c r="A36" s="73" t="e">
        <f>День1!#REF!</f>
        <v>#REF!</v>
      </c>
      <c r="B36" s="216">
        <v>0</v>
      </c>
      <c r="C36" s="216">
        <v>0</v>
      </c>
      <c r="D36" s="216">
        <v>0</v>
      </c>
      <c r="E36" s="216">
        <v>0</v>
      </c>
      <c r="F36" s="216">
        <v>0</v>
      </c>
      <c r="G36" s="216">
        <v>0</v>
      </c>
      <c r="H36" s="216">
        <v>0</v>
      </c>
      <c r="I36" s="214">
        <f t="shared" si="0"/>
        <v>0</v>
      </c>
      <c r="J36" s="204"/>
      <c r="K36" s="204"/>
    </row>
    <row r="37" spans="1:11" ht="14.25" hidden="1" outlineLevel="1">
      <c r="A37" s="73" t="e">
        <f>День1!#REF!</f>
        <v>#REF!</v>
      </c>
      <c r="B37" s="216">
        <v>0</v>
      </c>
      <c r="C37" s="216">
        <v>0</v>
      </c>
      <c r="D37" s="216">
        <v>0</v>
      </c>
      <c r="E37" s="216">
        <v>0</v>
      </c>
      <c r="F37" s="216">
        <v>0</v>
      </c>
      <c r="G37" s="216">
        <v>0</v>
      </c>
      <c r="H37" s="216">
        <v>0</v>
      </c>
      <c r="I37" s="214">
        <f t="shared" si="0"/>
        <v>0</v>
      </c>
      <c r="J37" s="204"/>
      <c r="K37" s="204"/>
    </row>
    <row r="38" spans="1:11" ht="14.25" hidden="1" outlineLevel="1">
      <c r="A38" s="73" t="e">
        <f>День1!#REF!</f>
        <v>#REF!</v>
      </c>
      <c r="B38" s="216">
        <v>0</v>
      </c>
      <c r="C38" s="216">
        <v>0</v>
      </c>
      <c r="D38" s="216">
        <v>0</v>
      </c>
      <c r="E38" s="216">
        <v>0</v>
      </c>
      <c r="F38" s="216">
        <v>0</v>
      </c>
      <c r="G38" s="216">
        <v>0</v>
      </c>
      <c r="H38" s="216">
        <v>0</v>
      </c>
      <c r="I38" s="214">
        <f t="shared" si="0"/>
        <v>0</v>
      </c>
      <c r="J38" s="204"/>
      <c r="K38" s="204"/>
    </row>
    <row r="39" spans="1:11" ht="14.25" hidden="1" outlineLevel="1">
      <c r="A39" s="73" t="e">
        <f>День1!#REF!</f>
        <v>#REF!</v>
      </c>
      <c r="B39" s="216">
        <v>0</v>
      </c>
      <c r="C39" s="216">
        <v>0</v>
      </c>
      <c r="D39" s="216">
        <v>0</v>
      </c>
      <c r="E39" s="216">
        <v>0</v>
      </c>
      <c r="F39" s="216">
        <v>0</v>
      </c>
      <c r="G39" s="216">
        <v>0</v>
      </c>
      <c r="H39" s="216">
        <v>0</v>
      </c>
      <c r="I39" s="214">
        <f t="shared" si="0"/>
        <v>0</v>
      </c>
      <c r="J39" s="204"/>
      <c r="K39" s="204"/>
    </row>
    <row r="40" spans="1:11" ht="14.25" hidden="1" outlineLevel="1">
      <c r="A40" s="73" t="e">
        <f>День1!#REF!</f>
        <v>#REF!</v>
      </c>
      <c r="B40" s="216">
        <v>0</v>
      </c>
      <c r="C40" s="216">
        <v>0</v>
      </c>
      <c r="D40" s="216">
        <v>0</v>
      </c>
      <c r="E40" s="216">
        <v>0</v>
      </c>
      <c r="F40" s="216">
        <v>0</v>
      </c>
      <c r="G40" s="216">
        <v>0</v>
      </c>
      <c r="H40" s="216">
        <v>0</v>
      </c>
      <c r="I40" s="214">
        <f t="shared" si="0"/>
        <v>0</v>
      </c>
      <c r="J40" s="204"/>
      <c r="K40" s="204"/>
    </row>
    <row r="41" spans="1:11" ht="14.25" hidden="1" outlineLevel="1">
      <c r="A41" s="73" t="e">
        <f>День1!#REF!</f>
        <v>#REF!</v>
      </c>
      <c r="B41" s="216">
        <v>0</v>
      </c>
      <c r="C41" s="216">
        <v>0</v>
      </c>
      <c r="D41" s="216">
        <v>0</v>
      </c>
      <c r="E41" s="216">
        <v>0</v>
      </c>
      <c r="F41" s="216">
        <v>0</v>
      </c>
      <c r="G41" s="216">
        <v>0</v>
      </c>
      <c r="H41" s="216">
        <v>0</v>
      </c>
      <c r="I41" s="214">
        <f t="shared" si="0"/>
        <v>0</v>
      </c>
      <c r="J41" s="204"/>
      <c r="K41" s="204"/>
    </row>
    <row r="42" spans="1:11" ht="14.25" hidden="1" outlineLevel="1">
      <c r="A42" s="73" t="e">
        <f>День1!#REF!</f>
        <v>#REF!</v>
      </c>
      <c r="B42" s="216">
        <v>0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16">
        <v>0</v>
      </c>
      <c r="I42" s="214">
        <f t="shared" si="0"/>
        <v>0</v>
      </c>
      <c r="J42" s="204"/>
      <c r="K42" s="204"/>
    </row>
    <row r="43" spans="1:11" ht="14.25" hidden="1" outlineLevel="1">
      <c r="A43" s="73" t="e">
        <f>День1!#REF!</f>
        <v>#REF!</v>
      </c>
      <c r="B43" s="216">
        <v>0</v>
      </c>
      <c r="C43" s="216">
        <v>0</v>
      </c>
      <c r="D43" s="216">
        <v>0</v>
      </c>
      <c r="E43" s="216">
        <v>0</v>
      </c>
      <c r="F43" s="216">
        <v>0</v>
      </c>
      <c r="G43" s="216">
        <v>0</v>
      </c>
      <c r="H43" s="216">
        <v>0</v>
      </c>
      <c r="I43" s="214">
        <f t="shared" si="0"/>
        <v>0</v>
      </c>
      <c r="J43" s="204"/>
      <c r="K43" s="204"/>
    </row>
    <row r="44" spans="1:11" ht="14.25" hidden="1" outlineLevel="1">
      <c r="A44" s="73" t="e">
        <f>День1!#REF!</f>
        <v>#REF!</v>
      </c>
      <c r="B44" s="216">
        <v>0</v>
      </c>
      <c r="C44" s="216">
        <v>0</v>
      </c>
      <c r="D44" s="216">
        <v>0</v>
      </c>
      <c r="E44" s="216">
        <v>0</v>
      </c>
      <c r="F44" s="216">
        <v>0</v>
      </c>
      <c r="G44" s="216">
        <v>0</v>
      </c>
      <c r="H44" s="216">
        <v>0</v>
      </c>
      <c r="I44" s="214">
        <f t="shared" si="0"/>
        <v>0</v>
      </c>
      <c r="J44" s="204"/>
      <c r="K44" s="204"/>
    </row>
    <row r="45" spans="1:11" ht="14.25" hidden="1" outlineLevel="2">
      <c r="A45" s="73" t="e">
        <f>День1!#REF!</f>
        <v>#REF!</v>
      </c>
      <c r="B45" s="216"/>
      <c r="C45" s="216"/>
      <c r="D45" s="216"/>
      <c r="E45" s="216"/>
      <c r="F45" s="216"/>
      <c r="G45" s="216"/>
      <c r="H45" s="216"/>
      <c r="I45" s="214">
        <f t="shared" si="0"/>
        <v>0</v>
      </c>
      <c r="J45" s="204"/>
      <c r="K45" s="204"/>
    </row>
    <row r="46" spans="1:11" ht="14.25" hidden="1" outlineLevel="2">
      <c r="A46" s="73" t="e">
        <f>День1!#REF!</f>
        <v>#REF!</v>
      </c>
      <c r="B46" s="216"/>
      <c r="C46" s="216"/>
      <c r="D46" s="216"/>
      <c r="E46" s="216"/>
      <c r="F46" s="216"/>
      <c r="G46" s="216"/>
      <c r="H46" s="216"/>
      <c r="I46" s="214">
        <f t="shared" si="0"/>
        <v>0</v>
      </c>
      <c r="J46" s="204"/>
      <c r="K46" s="204"/>
    </row>
    <row r="47" spans="1:11" ht="14.25" hidden="1" outlineLevel="2">
      <c r="A47" s="73" t="e">
        <f>День1!#REF!</f>
        <v>#REF!</v>
      </c>
      <c r="B47" s="216"/>
      <c r="C47" s="216"/>
      <c r="D47" s="216"/>
      <c r="E47" s="216"/>
      <c r="F47" s="216"/>
      <c r="G47" s="216"/>
      <c r="H47" s="216"/>
      <c r="I47" s="214">
        <f t="shared" si="0"/>
        <v>0</v>
      </c>
      <c r="J47" s="204"/>
      <c r="K47" s="204"/>
    </row>
    <row r="48" spans="1:11" ht="14.25" hidden="1" outlineLevel="2">
      <c r="A48" s="73" t="e">
        <f>День1!#REF!</f>
        <v>#REF!</v>
      </c>
      <c r="B48" s="216"/>
      <c r="C48" s="216"/>
      <c r="D48" s="216"/>
      <c r="E48" s="216"/>
      <c r="F48" s="216"/>
      <c r="G48" s="216"/>
      <c r="H48" s="216"/>
      <c r="I48" s="214">
        <f t="shared" si="0"/>
        <v>0</v>
      </c>
      <c r="J48" s="204"/>
      <c r="K48" s="204"/>
    </row>
    <row r="49" spans="1:11" ht="14.25" hidden="1" outlineLevel="2">
      <c r="A49" s="73" t="e">
        <f>День1!#REF!</f>
        <v>#REF!</v>
      </c>
      <c r="B49" s="216"/>
      <c r="C49" s="216"/>
      <c r="D49" s="216"/>
      <c r="E49" s="216"/>
      <c r="F49" s="216"/>
      <c r="G49" s="216"/>
      <c r="H49" s="216"/>
      <c r="I49" s="214">
        <f t="shared" si="0"/>
        <v>0</v>
      </c>
      <c r="J49" s="204"/>
      <c r="K49" s="204"/>
    </row>
    <row r="50" spans="1:11" ht="14.25" hidden="1" outlineLevel="2">
      <c r="A50" s="73" t="e">
        <f>День1!#REF!</f>
        <v>#REF!</v>
      </c>
      <c r="B50" s="216"/>
      <c r="C50" s="216"/>
      <c r="D50" s="216"/>
      <c r="E50" s="216"/>
      <c r="F50" s="216"/>
      <c r="G50" s="216"/>
      <c r="H50" s="216"/>
      <c r="I50" s="214">
        <f t="shared" si="0"/>
        <v>0</v>
      </c>
      <c r="J50" s="204"/>
      <c r="K50" s="204"/>
    </row>
    <row r="51" spans="1:11" ht="14.25" hidden="1" outlineLevel="2">
      <c r="A51" s="73" t="e">
        <f>День1!#REF!</f>
        <v>#REF!</v>
      </c>
      <c r="B51" s="216"/>
      <c r="C51" s="216"/>
      <c r="D51" s="216"/>
      <c r="E51" s="216"/>
      <c r="F51" s="216"/>
      <c r="G51" s="216"/>
      <c r="H51" s="216"/>
      <c r="I51" s="214">
        <f t="shared" si="0"/>
        <v>0</v>
      </c>
      <c r="J51" s="204"/>
      <c r="K51" s="204"/>
    </row>
    <row r="52" spans="1:11" ht="14.25" hidden="1" outlineLevel="2">
      <c r="A52" s="73" t="e">
        <f>День1!#REF!</f>
        <v>#REF!</v>
      </c>
      <c r="B52" s="216"/>
      <c r="C52" s="216"/>
      <c r="D52" s="216"/>
      <c r="E52" s="216"/>
      <c r="F52" s="216"/>
      <c r="G52" s="216"/>
      <c r="H52" s="216"/>
      <c r="I52" s="214">
        <f t="shared" si="0"/>
        <v>0</v>
      </c>
      <c r="J52" s="204"/>
      <c r="K52" s="204"/>
    </row>
    <row r="53" spans="1:11" ht="14.25" hidden="1" outlineLevel="2">
      <c r="A53" s="73" t="e">
        <f>День1!#REF!</f>
        <v>#REF!</v>
      </c>
      <c r="B53" s="216"/>
      <c r="C53" s="216"/>
      <c r="D53" s="216"/>
      <c r="E53" s="216"/>
      <c r="F53" s="216"/>
      <c r="G53" s="216"/>
      <c r="H53" s="216"/>
      <c r="I53" s="214">
        <f t="shared" si="0"/>
        <v>0</v>
      </c>
      <c r="J53" s="204"/>
      <c r="K53" s="204"/>
    </row>
    <row r="54" spans="1:11" ht="14.25" hidden="1" outlineLevel="2">
      <c r="A54" s="73" t="e">
        <f>День1!#REF!</f>
        <v>#REF!</v>
      </c>
      <c r="B54" s="216"/>
      <c r="C54" s="216"/>
      <c r="D54" s="216"/>
      <c r="E54" s="216"/>
      <c r="F54" s="216"/>
      <c r="G54" s="216"/>
      <c r="H54" s="216"/>
      <c r="I54" s="214">
        <f t="shared" si="0"/>
        <v>0</v>
      </c>
      <c r="J54" s="204"/>
      <c r="K54" s="204"/>
    </row>
    <row r="55" spans="1:11" ht="14.25" hidden="1" outlineLevel="2">
      <c r="A55" s="73" t="e">
        <f>День1!#REF!</f>
        <v>#REF!</v>
      </c>
      <c r="B55" s="216"/>
      <c r="C55" s="216"/>
      <c r="D55" s="216"/>
      <c r="E55" s="216"/>
      <c r="F55" s="216"/>
      <c r="G55" s="216"/>
      <c r="H55" s="216"/>
      <c r="I55" s="214">
        <f t="shared" si="0"/>
        <v>0</v>
      </c>
      <c r="J55" s="204"/>
      <c r="K55" s="204"/>
    </row>
    <row r="56" spans="1:11" ht="12" customHeight="1" hidden="1" outlineLevel="2">
      <c r="A56" s="73" t="e">
        <f>День1!#REF!</f>
        <v>#REF!</v>
      </c>
      <c r="B56" s="216"/>
      <c r="C56" s="216"/>
      <c r="D56" s="216"/>
      <c r="E56" s="216"/>
      <c r="F56" s="216"/>
      <c r="G56" s="216"/>
      <c r="H56" s="216"/>
      <c r="I56" s="214">
        <f t="shared" si="0"/>
        <v>0</v>
      </c>
      <c r="J56" s="204"/>
      <c r="K56" s="204"/>
    </row>
    <row r="57" spans="1:11" ht="14.25" hidden="1" outlineLevel="2">
      <c r="A57" s="73" t="e">
        <f>День1!#REF!</f>
        <v>#REF!</v>
      </c>
      <c r="B57" s="216"/>
      <c r="C57" s="216"/>
      <c r="D57" s="216"/>
      <c r="E57" s="216"/>
      <c r="F57" s="216"/>
      <c r="G57" s="216"/>
      <c r="H57" s="216"/>
      <c r="I57" s="214">
        <f t="shared" si="0"/>
        <v>0</v>
      </c>
      <c r="J57" s="204"/>
      <c r="K57" s="204"/>
    </row>
    <row r="58" spans="1:11" ht="14.25" collapsed="1">
      <c r="A58" s="199"/>
      <c r="B58" s="199"/>
      <c r="C58" s="199"/>
      <c r="D58" s="199"/>
      <c r="E58" s="199"/>
      <c r="F58" s="199"/>
      <c r="G58" s="199"/>
      <c r="H58" s="199"/>
      <c r="I58" s="198"/>
      <c r="J58" s="199"/>
      <c r="K58" s="199"/>
    </row>
    <row r="59" spans="1:11" ht="14.25">
      <c r="A59" s="199"/>
      <c r="B59" s="199"/>
      <c r="C59" s="199"/>
      <c r="D59" s="199"/>
      <c r="E59" s="199"/>
      <c r="F59" s="199"/>
      <c r="G59" s="199"/>
      <c r="H59" s="199"/>
      <c r="I59" s="198"/>
      <c r="J59" s="199"/>
      <c r="K59" s="19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BF112"/>
  <sheetViews>
    <sheetView zoomScalePageLayoutView="0" workbookViewId="0" topLeftCell="A1">
      <selection activeCell="BD13" sqref="BD13"/>
    </sheetView>
  </sheetViews>
  <sheetFormatPr defaultColWidth="9.140625" defaultRowHeight="15" outlineLevelRow="2" outlineLevelCol="1"/>
  <cols>
    <col min="1" max="1" width="13.421875" style="218" bestFit="1" customWidth="1"/>
    <col min="2" max="2" width="3.7109375" style="2" customWidth="1"/>
    <col min="3" max="3" width="38.8515625" style="7" customWidth="1"/>
    <col min="4" max="7" width="10.28125" style="3" bestFit="1" customWidth="1"/>
    <col min="8" max="8" width="10.421875" style="3" bestFit="1" customWidth="1"/>
    <col min="9" max="9" width="14.7109375" style="260" bestFit="1" customWidth="1"/>
    <col min="10" max="10" width="4.57421875" style="199" customWidth="1"/>
    <col min="11" max="32" width="5.140625" style="199" hidden="1" customWidth="1" outlineLevel="1"/>
    <col min="33" max="33" width="4.00390625" style="199" customWidth="1" collapsed="1"/>
    <col min="34" max="55" width="4.00390625" style="199" hidden="1" customWidth="1" outlineLevel="1"/>
    <col min="56" max="56" width="9.140625" style="7" customWidth="1" collapsed="1"/>
    <col min="57" max="16384" width="9.140625" style="199" customWidth="1"/>
  </cols>
  <sheetData>
    <row r="1" spans="2:9" ht="17.25">
      <c r="B1" s="219"/>
      <c r="C1" s="220" t="s">
        <v>90</v>
      </c>
      <c r="D1" s="221"/>
      <c r="E1" s="221"/>
      <c r="F1" s="221"/>
      <c r="G1" s="221"/>
      <c r="H1" s="222"/>
      <c r="I1" s="223"/>
    </row>
    <row r="2" spans="2:9" ht="17.25">
      <c r="B2" s="219"/>
      <c r="C2" s="224" t="s">
        <v>91</v>
      </c>
      <c r="D2" s="225"/>
      <c r="E2" s="225"/>
      <c r="F2" s="225"/>
      <c r="G2" s="225"/>
      <c r="H2" s="225"/>
      <c r="I2" s="223"/>
    </row>
    <row r="3" spans="2:9" ht="21" thickBot="1">
      <c r="B3" s="23"/>
      <c r="C3" s="226" t="s">
        <v>92</v>
      </c>
      <c r="D3" s="227"/>
      <c r="E3" s="227"/>
      <c r="F3" s="228"/>
      <c r="G3" s="228"/>
      <c r="H3" s="228"/>
      <c r="I3" s="229"/>
    </row>
    <row r="4" spans="2:55" ht="27" thickBot="1">
      <c r="B4" s="230" t="s">
        <v>8</v>
      </c>
      <c r="C4" s="231" t="s">
        <v>9</v>
      </c>
      <c r="D4" s="316" t="s">
        <v>93</v>
      </c>
      <c r="E4" s="317"/>
      <c r="F4" s="317"/>
      <c r="G4" s="318"/>
      <c r="H4" s="318"/>
      <c r="I4" s="319"/>
      <c r="K4" s="232">
        <v>1</v>
      </c>
      <c r="L4" s="232">
        <v>2</v>
      </c>
      <c r="M4" s="232">
        <v>3</v>
      </c>
      <c r="N4" s="232">
        <v>4</v>
      </c>
      <c r="O4" s="232">
        <v>5</v>
      </c>
      <c r="P4" s="232">
        <v>6</v>
      </c>
      <c r="Q4" s="232">
        <v>7</v>
      </c>
      <c r="R4" s="232">
        <v>8</v>
      </c>
      <c r="S4" s="232">
        <v>9</v>
      </c>
      <c r="T4" s="232">
        <v>10</v>
      </c>
      <c r="U4" s="232">
        <v>11</v>
      </c>
      <c r="V4" s="232">
        <v>12</v>
      </c>
      <c r="W4" s="232">
        <v>13</v>
      </c>
      <c r="X4" s="232">
        <v>14</v>
      </c>
      <c r="Y4" s="232">
        <v>15</v>
      </c>
      <c r="Z4" s="232">
        <v>16</v>
      </c>
      <c r="AA4" s="232">
        <v>17</v>
      </c>
      <c r="AB4" s="232">
        <v>18</v>
      </c>
      <c r="AC4" s="232">
        <v>19</v>
      </c>
      <c r="AD4" s="232">
        <v>20</v>
      </c>
      <c r="AE4" s="232">
        <v>21</v>
      </c>
      <c r="AF4" s="232">
        <v>22</v>
      </c>
      <c r="AH4" s="232">
        <v>1</v>
      </c>
      <c r="AI4" s="232">
        <v>2</v>
      </c>
      <c r="AJ4" s="232">
        <v>3</v>
      </c>
      <c r="AK4" s="232">
        <v>4</v>
      </c>
      <c r="AL4" s="232">
        <v>5</v>
      </c>
      <c r="AM4" s="232">
        <v>6</v>
      </c>
      <c r="AN4" s="232">
        <v>7</v>
      </c>
      <c r="AO4" s="232">
        <v>8</v>
      </c>
      <c r="AP4" s="232">
        <v>9</v>
      </c>
      <c r="AQ4" s="232">
        <v>10</v>
      </c>
      <c r="AR4" s="232">
        <v>11</v>
      </c>
      <c r="AS4" s="232">
        <v>12</v>
      </c>
      <c r="AT4" s="232">
        <v>13</v>
      </c>
      <c r="AU4" s="232">
        <v>14</v>
      </c>
      <c r="AV4" s="232">
        <v>15</v>
      </c>
      <c r="AW4" s="232">
        <v>16</v>
      </c>
      <c r="AX4" s="232">
        <v>17</v>
      </c>
      <c r="AY4" s="232">
        <v>18</v>
      </c>
      <c r="AZ4" s="232">
        <v>19</v>
      </c>
      <c r="BA4" s="232">
        <v>20</v>
      </c>
      <c r="BB4" s="232">
        <v>21</v>
      </c>
      <c r="BC4" s="232">
        <v>22</v>
      </c>
    </row>
    <row r="5" spans="2:55" ht="13.5" thickBot="1">
      <c r="B5" s="233"/>
      <c r="C5" s="234"/>
      <c r="D5" s="235" t="s">
        <v>20</v>
      </c>
      <c r="E5" s="236" t="s">
        <v>94</v>
      </c>
      <c r="F5" s="237" t="s">
        <v>22</v>
      </c>
      <c r="G5" s="238" t="s">
        <v>23</v>
      </c>
      <c r="H5" s="238" t="s">
        <v>24</v>
      </c>
      <c r="I5" s="239" t="s">
        <v>95</v>
      </c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H5" s="240" t="s">
        <v>125</v>
      </c>
      <c r="AI5" s="240" t="s">
        <v>125</v>
      </c>
      <c r="AJ5" s="240" t="s">
        <v>125</v>
      </c>
      <c r="AK5" s="240" t="s">
        <v>125</v>
      </c>
      <c r="AL5" s="240" t="s">
        <v>125</v>
      </c>
      <c r="AM5" s="240" t="s">
        <v>125</v>
      </c>
      <c r="AN5" s="240" t="s">
        <v>125</v>
      </c>
      <c r="AO5" s="240" t="s">
        <v>125</v>
      </c>
      <c r="AP5" s="240" t="s">
        <v>125</v>
      </c>
      <c r="AQ5" s="240" t="s">
        <v>125</v>
      </c>
      <c r="AR5" s="240" t="s">
        <v>125</v>
      </c>
      <c r="AS5" s="240" t="s">
        <v>125</v>
      </c>
      <c r="AT5" s="240" t="s">
        <v>125</v>
      </c>
      <c r="AU5" s="240" t="s">
        <v>125</v>
      </c>
      <c r="AV5" s="240" t="s">
        <v>125</v>
      </c>
      <c r="AW5" s="240" t="s">
        <v>125</v>
      </c>
      <c r="AX5" s="240" t="s">
        <v>125</v>
      </c>
      <c r="AY5" s="240" t="s">
        <v>125</v>
      </c>
      <c r="AZ5" s="240" t="s">
        <v>125</v>
      </c>
      <c r="BA5" s="240" t="s">
        <v>125</v>
      </c>
      <c r="BB5" s="240" t="s">
        <v>125</v>
      </c>
      <c r="BC5" s="240" t="s">
        <v>125</v>
      </c>
    </row>
    <row r="6" spans="2:55" ht="12.75">
      <c r="B6" s="241"/>
      <c r="C6" s="242"/>
      <c r="D6" s="243"/>
      <c r="E6" s="244"/>
      <c r="F6" s="244"/>
      <c r="G6" s="245"/>
      <c r="H6" s="245"/>
      <c r="I6" s="246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H6" s="240" t="s">
        <v>125</v>
      </c>
      <c r="AI6" s="240" t="s">
        <v>125</v>
      </c>
      <c r="AJ6" s="240" t="s">
        <v>125</v>
      </c>
      <c r="AK6" s="240" t="s">
        <v>125</v>
      </c>
      <c r="AL6" s="240" t="s">
        <v>125</v>
      </c>
      <c r="AM6" s="240" t="s">
        <v>125</v>
      </c>
      <c r="AN6" s="240" t="s">
        <v>125</v>
      </c>
      <c r="AO6" s="240" t="s">
        <v>125</v>
      </c>
      <c r="AP6" s="240" t="s">
        <v>125</v>
      </c>
      <c r="AQ6" s="240" t="s">
        <v>125</v>
      </c>
      <c r="AR6" s="240" t="s">
        <v>125</v>
      </c>
      <c r="AS6" s="240" t="s">
        <v>125</v>
      </c>
      <c r="AT6" s="240" t="s">
        <v>125</v>
      </c>
      <c r="AU6" s="240" t="s">
        <v>125</v>
      </c>
      <c r="AV6" s="240" t="s">
        <v>125</v>
      </c>
      <c r="AW6" s="240" t="s">
        <v>125</v>
      </c>
      <c r="AX6" s="240" t="s">
        <v>125</v>
      </c>
      <c r="AY6" s="240" t="s">
        <v>125</v>
      </c>
      <c r="AZ6" s="240" t="s">
        <v>125</v>
      </c>
      <c r="BA6" s="240" t="s">
        <v>125</v>
      </c>
      <c r="BB6" s="240" t="s">
        <v>125</v>
      </c>
      <c r="BC6" s="240" t="s">
        <v>125</v>
      </c>
    </row>
    <row r="7" spans="1:58" ht="37.5" customHeight="1">
      <c r="A7" s="247">
        <v>1</v>
      </c>
      <c r="B7" s="248">
        <v>57</v>
      </c>
      <c r="C7" s="151" t="s">
        <v>104</v>
      </c>
      <c r="D7" s="249">
        <v>7</v>
      </c>
      <c r="E7" s="250">
        <v>0</v>
      </c>
      <c r="F7" s="250">
        <v>0</v>
      </c>
      <c r="G7" s="250">
        <v>0</v>
      </c>
      <c r="H7" s="250">
        <v>0</v>
      </c>
      <c r="I7" s="251">
        <v>7</v>
      </c>
      <c r="K7" s="240">
        <v>25</v>
      </c>
      <c r="L7" s="240">
        <v>25</v>
      </c>
      <c r="M7" s="240" t="s">
        <v>132</v>
      </c>
      <c r="N7" s="240" t="s">
        <v>125</v>
      </c>
      <c r="O7" s="240" t="s">
        <v>125</v>
      </c>
      <c r="P7" s="240" t="s">
        <v>125</v>
      </c>
      <c r="Q7" s="240" t="s">
        <v>125</v>
      </c>
      <c r="R7" s="240" t="s">
        <v>125</v>
      </c>
      <c r="S7" s="240" t="s">
        <v>125</v>
      </c>
      <c r="T7" s="240" t="s">
        <v>125</v>
      </c>
      <c r="U7" s="240" t="s">
        <v>125</v>
      </c>
      <c r="V7" s="240" t="s">
        <v>125</v>
      </c>
      <c r="W7" s="240" t="s">
        <v>125</v>
      </c>
      <c r="X7" s="240" t="s">
        <v>125</v>
      </c>
      <c r="Y7" s="240" t="s">
        <v>125</v>
      </c>
      <c r="Z7" s="240" t="s">
        <v>125</v>
      </c>
      <c r="AA7" s="240" t="s">
        <v>125</v>
      </c>
      <c r="AB7" s="240" t="s">
        <v>125</v>
      </c>
      <c r="AC7" s="240" t="s">
        <v>125</v>
      </c>
      <c r="AD7" s="240" t="s">
        <v>125</v>
      </c>
      <c r="AE7" s="240" t="s">
        <v>125</v>
      </c>
      <c r="AF7" s="240" t="s">
        <v>125</v>
      </c>
      <c r="AH7" s="240" t="s">
        <v>125</v>
      </c>
      <c r="AI7" s="240" t="s">
        <v>125</v>
      </c>
      <c r="AJ7" s="240">
        <v>3</v>
      </c>
      <c r="AK7" s="240" t="s">
        <v>125</v>
      </c>
      <c r="AL7" s="240" t="s">
        <v>125</v>
      </c>
      <c r="AM7" s="240" t="s">
        <v>125</v>
      </c>
      <c r="AN7" s="240" t="s">
        <v>125</v>
      </c>
      <c r="AO7" s="240" t="s">
        <v>125</v>
      </c>
      <c r="AP7" s="240" t="s">
        <v>125</v>
      </c>
      <c r="AQ7" s="240" t="s">
        <v>125</v>
      </c>
      <c r="AR7" s="240" t="s">
        <v>125</v>
      </c>
      <c r="AS7" s="240" t="s">
        <v>125</v>
      </c>
      <c r="AT7" s="240" t="s">
        <v>125</v>
      </c>
      <c r="AU7" s="240" t="s">
        <v>125</v>
      </c>
      <c r="AV7" s="240" t="s">
        <v>125</v>
      </c>
      <c r="AW7" s="240" t="s">
        <v>125</v>
      </c>
      <c r="AX7" s="240" t="s">
        <v>125</v>
      </c>
      <c r="AY7" s="240" t="s">
        <v>125</v>
      </c>
      <c r="AZ7" s="240" t="s">
        <v>125</v>
      </c>
      <c r="BA7" s="240" t="s">
        <v>125</v>
      </c>
      <c r="BB7" s="240" t="s">
        <v>125</v>
      </c>
      <c r="BC7" s="240" t="s">
        <v>125</v>
      </c>
      <c r="BD7" s="252"/>
      <c r="BF7" s="253"/>
    </row>
    <row r="8" spans="1:58" ht="37.5" customHeight="1">
      <c r="A8" s="247">
        <v>2</v>
      </c>
      <c r="B8" s="248">
        <v>79</v>
      </c>
      <c r="C8" s="151" t="s">
        <v>105</v>
      </c>
      <c r="D8" s="249">
        <v>18</v>
      </c>
      <c r="E8" s="250">
        <v>0</v>
      </c>
      <c r="F8" s="250">
        <v>0</v>
      </c>
      <c r="G8" s="250">
        <v>0</v>
      </c>
      <c r="H8" s="250">
        <v>0</v>
      </c>
      <c r="I8" s="251">
        <v>18</v>
      </c>
      <c r="K8" s="240">
        <v>39</v>
      </c>
      <c r="L8" s="240">
        <v>39</v>
      </c>
      <c r="M8" s="240">
        <v>39</v>
      </c>
      <c r="N8" s="240" t="s">
        <v>132</v>
      </c>
      <c r="O8" s="240" t="s">
        <v>125</v>
      </c>
      <c r="P8" s="240" t="s">
        <v>125</v>
      </c>
      <c r="Q8" s="240" t="s">
        <v>125</v>
      </c>
      <c r="R8" s="240" t="s">
        <v>125</v>
      </c>
      <c r="S8" s="240" t="s">
        <v>125</v>
      </c>
      <c r="T8" s="240" t="s">
        <v>125</v>
      </c>
      <c r="U8" s="240" t="s">
        <v>125</v>
      </c>
      <c r="V8" s="240" t="s">
        <v>125</v>
      </c>
      <c r="W8" s="240" t="s">
        <v>125</v>
      </c>
      <c r="X8" s="240" t="s">
        <v>125</v>
      </c>
      <c r="Y8" s="240" t="s">
        <v>125</v>
      </c>
      <c r="Z8" s="240" t="s">
        <v>125</v>
      </c>
      <c r="AA8" s="240" t="s">
        <v>125</v>
      </c>
      <c r="AB8" s="240" t="s">
        <v>125</v>
      </c>
      <c r="AC8" s="240" t="s">
        <v>125</v>
      </c>
      <c r="AD8" s="240" t="s">
        <v>125</v>
      </c>
      <c r="AE8" s="240" t="s">
        <v>125</v>
      </c>
      <c r="AF8" s="240" t="s">
        <v>125</v>
      </c>
      <c r="AH8" s="240" t="s">
        <v>125</v>
      </c>
      <c r="AI8" s="240" t="s">
        <v>125</v>
      </c>
      <c r="AJ8" s="240" t="s">
        <v>125</v>
      </c>
      <c r="AK8" s="240">
        <v>4</v>
      </c>
      <c r="AL8" s="240" t="s">
        <v>125</v>
      </c>
      <c r="AM8" s="240" t="s">
        <v>125</v>
      </c>
      <c r="AN8" s="240" t="s">
        <v>125</v>
      </c>
      <c r="AO8" s="240" t="s">
        <v>125</v>
      </c>
      <c r="AP8" s="240" t="s">
        <v>125</v>
      </c>
      <c r="AQ8" s="240" t="s">
        <v>125</v>
      </c>
      <c r="AR8" s="240" t="s">
        <v>125</v>
      </c>
      <c r="AS8" s="240" t="s">
        <v>125</v>
      </c>
      <c r="AT8" s="240" t="s">
        <v>125</v>
      </c>
      <c r="AU8" s="240" t="s">
        <v>125</v>
      </c>
      <c r="AV8" s="240" t="s">
        <v>125</v>
      </c>
      <c r="AW8" s="240" t="s">
        <v>125</v>
      </c>
      <c r="AX8" s="240" t="s">
        <v>125</v>
      </c>
      <c r="AY8" s="240" t="s">
        <v>125</v>
      </c>
      <c r="AZ8" s="240" t="s">
        <v>125</v>
      </c>
      <c r="BA8" s="240" t="s">
        <v>125</v>
      </c>
      <c r="BB8" s="240" t="s">
        <v>125</v>
      </c>
      <c r="BC8" s="240" t="s">
        <v>125</v>
      </c>
      <c r="BD8" s="252"/>
      <c r="BF8" s="253"/>
    </row>
    <row r="9" spans="1:58" ht="37.5" customHeight="1">
      <c r="A9" s="247">
        <v>3</v>
      </c>
      <c r="B9" s="248">
        <v>1</v>
      </c>
      <c r="C9" s="151" t="s">
        <v>96</v>
      </c>
      <c r="D9" s="249">
        <v>25</v>
      </c>
      <c r="E9" s="250">
        <v>0</v>
      </c>
      <c r="F9" s="250">
        <v>0</v>
      </c>
      <c r="G9" s="250">
        <v>0</v>
      </c>
      <c r="H9" s="250">
        <v>0</v>
      </c>
      <c r="I9" s="251">
        <v>25</v>
      </c>
      <c r="K9" s="240">
        <v>69</v>
      </c>
      <c r="L9" s="240">
        <v>69</v>
      </c>
      <c r="M9" s="240">
        <v>69</v>
      </c>
      <c r="N9" s="240">
        <v>69</v>
      </c>
      <c r="O9" s="240" t="s">
        <v>132</v>
      </c>
      <c r="P9" s="240" t="s">
        <v>125</v>
      </c>
      <c r="Q9" s="240" t="s">
        <v>125</v>
      </c>
      <c r="R9" s="240" t="s">
        <v>125</v>
      </c>
      <c r="S9" s="240" t="s">
        <v>125</v>
      </c>
      <c r="T9" s="240" t="s">
        <v>125</v>
      </c>
      <c r="U9" s="240" t="s">
        <v>125</v>
      </c>
      <c r="V9" s="240" t="s">
        <v>125</v>
      </c>
      <c r="W9" s="240" t="s">
        <v>125</v>
      </c>
      <c r="X9" s="240" t="s">
        <v>125</v>
      </c>
      <c r="Y9" s="240" t="s">
        <v>125</v>
      </c>
      <c r="Z9" s="240" t="s">
        <v>125</v>
      </c>
      <c r="AA9" s="240" t="s">
        <v>125</v>
      </c>
      <c r="AB9" s="240" t="s">
        <v>125</v>
      </c>
      <c r="AC9" s="240" t="s">
        <v>125</v>
      </c>
      <c r="AD9" s="240" t="s">
        <v>125</v>
      </c>
      <c r="AE9" s="240" t="s">
        <v>125</v>
      </c>
      <c r="AF9" s="240" t="s">
        <v>125</v>
      </c>
      <c r="AH9" s="240" t="s">
        <v>125</v>
      </c>
      <c r="AI9" s="240" t="s">
        <v>125</v>
      </c>
      <c r="AJ9" s="240" t="s">
        <v>125</v>
      </c>
      <c r="AK9" s="240" t="s">
        <v>125</v>
      </c>
      <c r="AL9" s="240">
        <v>5</v>
      </c>
      <c r="AM9" s="240" t="s">
        <v>125</v>
      </c>
      <c r="AN9" s="240" t="s">
        <v>125</v>
      </c>
      <c r="AO9" s="240" t="s">
        <v>125</v>
      </c>
      <c r="AP9" s="240" t="s">
        <v>125</v>
      </c>
      <c r="AQ9" s="240" t="s">
        <v>125</v>
      </c>
      <c r="AR9" s="240" t="s">
        <v>125</v>
      </c>
      <c r="AS9" s="240" t="s">
        <v>125</v>
      </c>
      <c r="AT9" s="240" t="s">
        <v>125</v>
      </c>
      <c r="AU9" s="240" t="s">
        <v>125</v>
      </c>
      <c r="AV9" s="240" t="s">
        <v>125</v>
      </c>
      <c r="AW9" s="240" t="s">
        <v>125</v>
      </c>
      <c r="AX9" s="240" t="s">
        <v>125</v>
      </c>
      <c r="AY9" s="240" t="s">
        <v>125</v>
      </c>
      <c r="AZ9" s="240" t="s">
        <v>125</v>
      </c>
      <c r="BA9" s="240" t="s">
        <v>125</v>
      </c>
      <c r="BB9" s="240" t="s">
        <v>125</v>
      </c>
      <c r="BC9" s="240" t="s">
        <v>125</v>
      </c>
      <c r="BD9" s="252"/>
      <c r="BF9" s="253"/>
    </row>
    <row r="10" spans="1:58" ht="37.5" customHeight="1">
      <c r="A10" s="247">
        <v>4</v>
      </c>
      <c r="B10" s="248">
        <v>8</v>
      </c>
      <c r="C10" s="151" t="s">
        <v>97</v>
      </c>
      <c r="D10" s="249">
        <v>39</v>
      </c>
      <c r="E10" s="250">
        <v>0</v>
      </c>
      <c r="F10" s="250">
        <v>0</v>
      </c>
      <c r="G10" s="250">
        <v>0</v>
      </c>
      <c r="H10" s="250">
        <v>0</v>
      </c>
      <c r="I10" s="251">
        <v>39</v>
      </c>
      <c r="K10" s="240">
        <v>3101</v>
      </c>
      <c r="L10" s="240">
        <v>3101</v>
      </c>
      <c r="M10" s="240">
        <v>3101</v>
      </c>
      <c r="N10" s="240">
        <v>3101</v>
      </c>
      <c r="O10" s="240">
        <v>3101</v>
      </c>
      <c r="P10" s="240">
        <v>3101</v>
      </c>
      <c r="Q10" s="240">
        <v>3101</v>
      </c>
      <c r="R10" s="240">
        <v>3101</v>
      </c>
      <c r="S10" s="240" t="s">
        <v>132</v>
      </c>
      <c r="T10" s="240" t="s">
        <v>125</v>
      </c>
      <c r="U10" s="240" t="s">
        <v>125</v>
      </c>
      <c r="V10" s="240" t="s">
        <v>125</v>
      </c>
      <c r="W10" s="240" t="s">
        <v>125</v>
      </c>
      <c r="X10" s="240" t="s">
        <v>125</v>
      </c>
      <c r="Y10" s="240" t="s">
        <v>125</v>
      </c>
      <c r="Z10" s="240" t="s">
        <v>125</v>
      </c>
      <c r="AA10" s="240" t="s">
        <v>125</v>
      </c>
      <c r="AB10" s="240" t="s">
        <v>125</v>
      </c>
      <c r="AC10" s="240" t="s">
        <v>125</v>
      </c>
      <c r="AD10" s="240" t="s">
        <v>125</v>
      </c>
      <c r="AE10" s="240" t="s">
        <v>125</v>
      </c>
      <c r="AF10" s="240" t="s">
        <v>125</v>
      </c>
      <c r="AH10" s="240" t="s">
        <v>125</v>
      </c>
      <c r="AI10" s="240" t="s">
        <v>125</v>
      </c>
      <c r="AJ10" s="240" t="s">
        <v>125</v>
      </c>
      <c r="AK10" s="240" t="s">
        <v>125</v>
      </c>
      <c r="AL10" s="240" t="s">
        <v>125</v>
      </c>
      <c r="AM10" s="240" t="s">
        <v>125</v>
      </c>
      <c r="AN10" s="240" t="s">
        <v>125</v>
      </c>
      <c r="AO10" s="240" t="s">
        <v>125</v>
      </c>
      <c r="AP10" s="240">
        <v>9</v>
      </c>
      <c r="AQ10" s="240" t="s">
        <v>125</v>
      </c>
      <c r="AR10" s="240" t="s">
        <v>125</v>
      </c>
      <c r="AS10" s="240" t="s">
        <v>125</v>
      </c>
      <c r="AT10" s="240" t="s">
        <v>125</v>
      </c>
      <c r="AU10" s="240" t="s">
        <v>125</v>
      </c>
      <c r="AV10" s="240" t="s">
        <v>125</v>
      </c>
      <c r="AW10" s="240" t="s">
        <v>125</v>
      </c>
      <c r="AX10" s="240" t="s">
        <v>125</v>
      </c>
      <c r="AY10" s="240" t="s">
        <v>125</v>
      </c>
      <c r="AZ10" s="240" t="s">
        <v>125</v>
      </c>
      <c r="BA10" s="240" t="s">
        <v>125</v>
      </c>
      <c r="BB10" s="240" t="s">
        <v>125</v>
      </c>
      <c r="BC10" s="240" t="s">
        <v>125</v>
      </c>
      <c r="BD10" s="252"/>
      <c r="BF10" s="253"/>
    </row>
    <row r="11" spans="1:58" ht="37.5" customHeight="1">
      <c r="A11" s="247">
        <v>5</v>
      </c>
      <c r="B11" s="248">
        <v>11</v>
      </c>
      <c r="C11" s="151" t="s">
        <v>98</v>
      </c>
      <c r="D11" s="249">
        <v>69</v>
      </c>
      <c r="E11" s="250">
        <v>0</v>
      </c>
      <c r="F11" s="250">
        <v>0</v>
      </c>
      <c r="G11" s="250">
        <v>0</v>
      </c>
      <c r="H11" s="250">
        <v>0</v>
      </c>
      <c r="I11" s="251">
        <v>69</v>
      </c>
      <c r="K11" s="240">
        <v>1020</v>
      </c>
      <c r="L11" s="240">
        <v>1020</v>
      </c>
      <c r="M11" s="240">
        <v>1020</v>
      </c>
      <c r="N11" s="240">
        <v>1020</v>
      </c>
      <c r="O11" s="240">
        <v>1020</v>
      </c>
      <c r="P11" s="240" t="s">
        <v>132</v>
      </c>
      <c r="Q11" s="240" t="s">
        <v>125</v>
      </c>
      <c r="R11" s="240" t="s">
        <v>125</v>
      </c>
      <c r="S11" s="240" t="s">
        <v>125</v>
      </c>
      <c r="T11" s="240" t="s">
        <v>125</v>
      </c>
      <c r="U11" s="240" t="s">
        <v>125</v>
      </c>
      <c r="V11" s="240" t="s">
        <v>125</v>
      </c>
      <c r="W11" s="240" t="s">
        <v>125</v>
      </c>
      <c r="X11" s="240" t="s">
        <v>125</v>
      </c>
      <c r="Y11" s="240" t="s">
        <v>125</v>
      </c>
      <c r="Z11" s="240" t="s">
        <v>125</v>
      </c>
      <c r="AA11" s="240" t="s">
        <v>125</v>
      </c>
      <c r="AB11" s="240" t="s">
        <v>125</v>
      </c>
      <c r="AC11" s="240" t="s">
        <v>125</v>
      </c>
      <c r="AD11" s="240" t="s">
        <v>125</v>
      </c>
      <c r="AE11" s="240" t="s">
        <v>125</v>
      </c>
      <c r="AF11" s="240" t="s">
        <v>125</v>
      </c>
      <c r="AH11" s="240" t="s">
        <v>125</v>
      </c>
      <c r="AI11" s="240" t="s">
        <v>125</v>
      </c>
      <c r="AJ11" s="240" t="s">
        <v>125</v>
      </c>
      <c r="AK11" s="240" t="s">
        <v>125</v>
      </c>
      <c r="AL11" s="240" t="s">
        <v>125</v>
      </c>
      <c r="AM11" s="240">
        <v>6</v>
      </c>
      <c r="AN11" s="240" t="s">
        <v>125</v>
      </c>
      <c r="AO11" s="240" t="s">
        <v>125</v>
      </c>
      <c r="AP11" s="240" t="s">
        <v>125</v>
      </c>
      <c r="AQ11" s="240" t="s">
        <v>125</v>
      </c>
      <c r="AR11" s="240" t="s">
        <v>125</v>
      </c>
      <c r="AS11" s="240" t="s">
        <v>125</v>
      </c>
      <c r="AT11" s="240" t="s">
        <v>125</v>
      </c>
      <c r="AU11" s="240" t="s">
        <v>125</v>
      </c>
      <c r="AV11" s="240" t="s">
        <v>125</v>
      </c>
      <c r="AW11" s="240" t="s">
        <v>125</v>
      </c>
      <c r="AX11" s="240" t="s">
        <v>125</v>
      </c>
      <c r="AY11" s="240" t="s">
        <v>125</v>
      </c>
      <c r="AZ11" s="240" t="s">
        <v>125</v>
      </c>
      <c r="BA11" s="240" t="s">
        <v>125</v>
      </c>
      <c r="BB11" s="240" t="s">
        <v>125</v>
      </c>
      <c r="BC11" s="240" t="s">
        <v>125</v>
      </c>
      <c r="BD11" s="252"/>
      <c r="BF11" s="253"/>
    </row>
    <row r="12" spans="1:58" ht="37.5" customHeight="1">
      <c r="A12" s="247">
        <v>6</v>
      </c>
      <c r="B12" s="248">
        <v>15</v>
      </c>
      <c r="C12" s="151" t="s">
        <v>100</v>
      </c>
      <c r="D12" s="249">
        <v>360</v>
      </c>
      <c r="E12" s="250">
        <v>0</v>
      </c>
      <c r="F12" s="250">
        <v>660</v>
      </c>
      <c r="G12" s="250">
        <v>0</v>
      </c>
      <c r="H12" s="250">
        <v>0</v>
      </c>
      <c r="I12" s="251">
        <v>1020</v>
      </c>
      <c r="K12" s="240">
        <v>1544</v>
      </c>
      <c r="L12" s="240">
        <v>1544</v>
      </c>
      <c r="M12" s="240">
        <v>1544</v>
      </c>
      <c r="N12" s="240">
        <v>1544</v>
      </c>
      <c r="O12" s="240">
        <v>1544</v>
      </c>
      <c r="P12" s="240">
        <v>1544</v>
      </c>
      <c r="Q12" s="240" t="s">
        <v>132</v>
      </c>
      <c r="R12" s="240" t="s">
        <v>125</v>
      </c>
      <c r="S12" s="240" t="s">
        <v>125</v>
      </c>
      <c r="T12" s="240" t="s">
        <v>125</v>
      </c>
      <c r="U12" s="240" t="s">
        <v>125</v>
      </c>
      <c r="V12" s="240" t="s">
        <v>125</v>
      </c>
      <c r="W12" s="240" t="s">
        <v>125</v>
      </c>
      <c r="X12" s="240" t="s">
        <v>125</v>
      </c>
      <c r="Y12" s="240" t="s">
        <v>125</v>
      </c>
      <c r="Z12" s="240" t="s">
        <v>125</v>
      </c>
      <c r="AA12" s="240" t="s">
        <v>125</v>
      </c>
      <c r="AB12" s="240" t="s">
        <v>125</v>
      </c>
      <c r="AC12" s="240" t="s">
        <v>125</v>
      </c>
      <c r="AD12" s="240" t="s">
        <v>125</v>
      </c>
      <c r="AE12" s="240" t="s">
        <v>125</v>
      </c>
      <c r="AF12" s="240" t="s">
        <v>125</v>
      </c>
      <c r="AH12" s="240" t="s">
        <v>125</v>
      </c>
      <c r="AI12" s="240" t="s">
        <v>125</v>
      </c>
      <c r="AJ12" s="240" t="s">
        <v>125</v>
      </c>
      <c r="AK12" s="240" t="s">
        <v>125</v>
      </c>
      <c r="AL12" s="240" t="s">
        <v>125</v>
      </c>
      <c r="AM12" s="240" t="s">
        <v>125</v>
      </c>
      <c r="AN12" s="240">
        <v>7</v>
      </c>
      <c r="AO12" s="240" t="s">
        <v>125</v>
      </c>
      <c r="AP12" s="240" t="s">
        <v>125</v>
      </c>
      <c r="AQ12" s="240" t="s">
        <v>125</v>
      </c>
      <c r="AR12" s="240" t="s">
        <v>125</v>
      </c>
      <c r="AS12" s="240" t="s">
        <v>125</v>
      </c>
      <c r="AT12" s="240" t="s">
        <v>125</v>
      </c>
      <c r="AU12" s="240" t="s">
        <v>125</v>
      </c>
      <c r="AV12" s="240" t="s">
        <v>125</v>
      </c>
      <c r="AW12" s="240" t="s">
        <v>125</v>
      </c>
      <c r="AX12" s="240" t="s">
        <v>125</v>
      </c>
      <c r="AY12" s="240" t="s">
        <v>125</v>
      </c>
      <c r="AZ12" s="240" t="s">
        <v>125</v>
      </c>
      <c r="BA12" s="240" t="s">
        <v>125</v>
      </c>
      <c r="BB12" s="240" t="s">
        <v>125</v>
      </c>
      <c r="BC12" s="240" t="s">
        <v>125</v>
      </c>
      <c r="BD12" s="252"/>
      <c r="BF12" s="253"/>
    </row>
    <row r="13" spans="1:58" ht="37.5" customHeight="1">
      <c r="A13" s="247">
        <v>7</v>
      </c>
      <c r="B13" s="248">
        <v>17</v>
      </c>
      <c r="C13" s="151" t="s">
        <v>101</v>
      </c>
      <c r="D13" s="249">
        <v>644</v>
      </c>
      <c r="E13" s="250">
        <v>0</v>
      </c>
      <c r="F13" s="250">
        <v>900</v>
      </c>
      <c r="G13" s="250">
        <v>0</v>
      </c>
      <c r="H13" s="250">
        <v>0</v>
      </c>
      <c r="I13" s="251">
        <v>1544</v>
      </c>
      <c r="K13" s="240">
        <v>2577</v>
      </c>
      <c r="L13" s="240">
        <v>2577</v>
      </c>
      <c r="M13" s="240">
        <v>2577</v>
      </c>
      <c r="N13" s="240">
        <v>2577</v>
      </c>
      <c r="O13" s="240">
        <v>2577</v>
      </c>
      <c r="P13" s="240">
        <v>2577</v>
      </c>
      <c r="Q13" s="240">
        <v>2577</v>
      </c>
      <c r="R13" s="240" t="s">
        <v>132</v>
      </c>
      <c r="S13" s="240" t="s">
        <v>125</v>
      </c>
      <c r="T13" s="240" t="s">
        <v>125</v>
      </c>
      <c r="U13" s="240" t="s">
        <v>125</v>
      </c>
      <c r="V13" s="240" t="s">
        <v>125</v>
      </c>
      <c r="W13" s="240" t="s">
        <v>125</v>
      </c>
      <c r="X13" s="240" t="s">
        <v>125</v>
      </c>
      <c r="Y13" s="240" t="s">
        <v>125</v>
      </c>
      <c r="Z13" s="240" t="s">
        <v>125</v>
      </c>
      <c r="AA13" s="240" t="s">
        <v>125</v>
      </c>
      <c r="AB13" s="240" t="s">
        <v>125</v>
      </c>
      <c r="AC13" s="240" t="s">
        <v>125</v>
      </c>
      <c r="AD13" s="240" t="s">
        <v>125</v>
      </c>
      <c r="AE13" s="240" t="s">
        <v>125</v>
      </c>
      <c r="AF13" s="240" t="s">
        <v>125</v>
      </c>
      <c r="AH13" s="240" t="s">
        <v>125</v>
      </c>
      <c r="AI13" s="240" t="s">
        <v>125</v>
      </c>
      <c r="AJ13" s="240" t="s">
        <v>125</v>
      </c>
      <c r="AK13" s="240" t="s">
        <v>125</v>
      </c>
      <c r="AL13" s="240" t="s">
        <v>125</v>
      </c>
      <c r="AM13" s="240" t="s">
        <v>125</v>
      </c>
      <c r="AN13" s="240" t="s">
        <v>125</v>
      </c>
      <c r="AO13" s="240">
        <v>8</v>
      </c>
      <c r="AP13" s="240" t="s">
        <v>125</v>
      </c>
      <c r="AQ13" s="240" t="s">
        <v>125</v>
      </c>
      <c r="AR13" s="240" t="s">
        <v>125</v>
      </c>
      <c r="AS13" s="240" t="s">
        <v>125</v>
      </c>
      <c r="AT13" s="240" t="s">
        <v>125</v>
      </c>
      <c r="AU13" s="240" t="s">
        <v>125</v>
      </c>
      <c r="AV13" s="240" t="s">
        <v>125</v>
      </c>
      <c r="AW13" s="240" t="s">
        <v>125</v>
      </c>
      <c r="AX13" s="240" t="s">
        <v>125</v>
      </c>
      <c r="AY13" s="240" t="s">
        <v>125</v>
      </c>
      <c r="AZ13" s="240" t="s">
        <v>125</v>
      </c>
      <c r="BA13" s="240" t="s">
        <v>125</v>
      </c>
      <c r="BB13" s="240" t="s">
        <v>125</v>
      </c>
      <c r="BC13" s="240" t="s">
        <v>125</v>
      </c>
      <c r="BD13" s="252"/>
      <c r="BF13" s="253"/>
    </row>
    <row r="14" spans="1:58" ht="37.5" customHeight="1">
      <c r="A14" s="247">
        <v>8</v>
      </c>
      <c r="B14" s="248">
        <v>18</v>
      </c>
      <c r="C14" s="151" t="s">
        <v>102</v>
      </c>
      <c r="D14" s="249">
        <v>1677</v>
      </c>
      <c r="E14" s="250">
        <v>0</v>
      </c>
      <c r="F14" s="250">
        <v>900</v>
      </c>
      <c r="G14" s="250">
        <v>0</v>
      </c>
      <c r="H14" s="250">
        <v>0</v>
      </c>
      <c r="I14" s="251">
        <v>2577</v>
      </c>
      <c r="K14" s="240">
        <v>3296</v>
      </c>
      <c r="L14" s="240">
        <v>3296</v>
      </c>
      <c r="M14" s="240">
        <v>3296</v>
      </c>
      <c r="N14" s="240">
        <v>3296</v>
      </c>
      <c r="O14" s="240">
        <v>3296</v>
      </c>
      <c r="P14" s="240">
        <v>3296</v>
      </c>
      <c r="Q14" s="240">
        <v>3296</v>
      </c>
      <c r="R14" s="240">
        <v>3296</v>
      </c>
      <c r="S14" s="240">
        <v>3296</v>
      </c>
      <c r="T14" s="240" t="s">
        <v>132</v>
      </c>
      <c r="U14" s="240" t="s">
        <v>125</v>
      </c>
      <c r="V14" s="240" t="s">
        <v>125</v>
      </c>
      <c r="W14" s="240" t="s">
        <v>125</v>
      </c>
      <c r="X14" s="240" t="s">
        <v>125</v>
      </c>
      <c r="Y14" s="240" t="s">
        <v>125</v>
      </c>
      <c r="Z14" s="240" t="s">
        <v>125</v>
      </c>
      <c r="AA14" s="240" t="s">
        <v>125</v>
      </c>
      <c r="AB14" s="240" t="s">
        <v>125</v>
      </c>
      <c r="AC14" s="240" t="s">
        <v>125</v>
      </c>
      <c r="AD14" s="240" t="s">
        <v>125</v>
      </c>
      <c r="AE14" s="240" t="s">
        <v>125</v>
      </c>
      <c r="AF14" s="240" t="s">
        <v>125</v>
      </c>
      <c r="AH14" s="240" t="s">
        <v>125</v>
      </c>
      <c r="AI14" s="240" t="s">
        <v>125</v>
      </c>
      <c r="AJ14" s="240" t="s">
        <v>125</v>
      </c>
      <c r="AK14" s="240" t="s">
        <v>125</v>
      </c>
      <c r="AL14" s="240" t="s">
        <v>125</v>
      </c>
      <c r="AM14" s="240" t="s">
        <v>125</v>
      </c>
      <c r="AN14" s="240" t="s">
        <v>125</v>
      </c>
      <c r="AO14" s="240" t="s">
        <v>125</v>
      </c>
      <c r="AP14" s="240" t="s">
        <v>125</v>
      </c>
      <c r="AQ14" s="240">
        <v>10</v>
      </c>
      <c r="AR14" s="240" t="s">
        <v>125</v>
      </c>
      <c r="AS14" s="240" t="s">
        <v>125</v>
      </c>
      <c r="AT14" s="240" t="s">
        <v>125</v>
      </c>
      <c r="AU14" s="240" t="s">
        <v>125</v>
      </c>
      <c r="AV14" s="240" t="s">
        <v>125</v>
      </c>
      <c r="AW14" s="240" t="s">
        <v>125</v>
      </c>
      <c r="AX14" s="240" t="s">
        <v>125</v>
      </c>
      <c r="AY14" s="240" t="s">
        <v>125</v>
      </c>
      <c r="AZ14" s="240" t="s">
        <v>125</v>
      </c>
      <c r="BA14" s="240" t="s">
        <v>125</v>
      </c>
      <c r="BB14" s="240" t="s">
        <v>125</v>
      </c>
      <c r="BC14" s="240" t="s">
        <v>125</v>
      </c>
      <c r="BD14" s="252"/>
      <c r="BF14" s="253"/>
    </row>
    <row r="15" spans="1:58" ht="37.5" customHeight="1">
      <c r="A15" s="247">
        <v>9</v>
      </c>
      <c r="B15" s="248">
        <v>13</v>
      </c>
      <c r="C15" s="151" t="s">
        <v>99</v>
      </c>
      <c r="D15" s="249">
        <v>1061</v>
      </c>
      <c r="E15" s="250">
        <v>0</v>
      </c>
      <c r="F15" s="250">
        <v>240</v>
      </c>
      <c r="G15" s="250">
        <v>0</v>
      </c>
      <c r="H15" s="250">
        <v>1800</v>
      </c>
      <c r="I15" s="251">
        <v>3101</v>
      </c>
      <c r="K15" s="240" t="s">
        <v>132</v>
      </c>
      <c r="L15" s="240" t="s">
        <v>125</v>
      </c>
      <c r="M15" s="240" t="s">
        <v>125</v>
      </c>
      <c r="N15" s="240" t="s">
        <v>125</v>
      </c>
      <c r="O15" s="240" t="s">
        <v>125</v>
      </c>
      <c r="P15" s="240" t="s">
        <v>125</v>
      </c>
      <c r="Q15" s="240" t="s">
        <v>125</v>
      </c>
      <c r="R15" s="240" t="s">
        <v>125</v>
      </c>
      <c r="S15" s="240" t="s">
        <v>125</v>
      </c>
      <c r="T15" s="240" t="s">
        <v>125</v>
      </c>
      <c r="U15" s="240" t="s">
        <v>125</v>
      </c>
      <c r="V15" s="240" t="s">
        <v>125</v>
      </c>
      <c r="W15" s="240" t="s">
        <v>125</v>
      </c>
      <c r="X15" s="240" t="s">
        <v>125</v>
      </c>
      <c r="Y15" s="240" t="s">
        <v>125</v>
      </c>
      <c r="Z15" s="240" t="s">
        <v>125</v>
      </c>
      <c r="AA15" s="240" t="s">
        <v>125</v>
      </c>
      <c r="AB15" s="240" t="s">
        <v>125</v>
      </c>
      <c r="AC15" s="240" t="s">
        <v>125</v>
      </c>
      <c r="AD15" s="240" t="s">
        <v>125</v>
      </c>
      <c r="AE15" s="240" t="s">
        <v>125</v>
      </c>
      <c r="AF15" s="240" t="s">
        <v>125</v>
      </c>
      <c r="AH15" s="240">
        <v>1</v>
      </c>
      <c r="AI15" s="240" t="s">
        <v>125</v>
      </c>
      <c r="AJ15" s="240" t="s">
        <v>125</v>
      </c>
      <c r="AK15" s="240" t="s">
        <v>125</v>
      </c>
      <c r="AL15" s="240" t="s">
        <v>125</v>
      </c>
      <c r="AM15" s="240" t="s">
        <v>125</v>
      </c>
      <c r="AN15" s="240" t="s">
        <v>125</v>
      </c>
      <c r="AO15" s="240" t="s">
        <v>125</v>
      </c>
      <c r="AP15" s="240" t="s">
        <v>125</v>
      </c>
      <c r="AQ15" s="240" t="s">
        <v>125</v>
      </c>
      <c r="AR15" s="240" t="s">
        <v>125</v>
      </c>
      <c r="AS15" s="240" t="s">
        <v>125</v>
      </c>
      <c r="AT15" s="240" t="s">
        <v>125</v>
      </c>
      <c r="AU15" s="240" t="s">
        <v>125</v>
      </c>
      <c r="AV15" s="240" t="s">
        <v>125</v>
      </c>
      <c r="AW15" s="240" t="s">
        <v>125</v>
      </c>
      <c r="AX15" s="240" t="s">
        <v>125</v>
      </c>
      <c r="AY15" s="240" t="s">
        <v>125</v>
      </c>
      <c r="AZ15" s="240" t="s">
        <v>125</v>
      </c>
      <c r="BA15" s="240" t="s">
        <v>125</v>
      </c>
      <c r="BB15" s="240" t="s">
        <v>125</v>
      </c>
      <c r="BC15" s="240" t="s">
        <v>125</v>
      </c>
      <c r="BD15" s="252"/>
      <c r="BF15" s="253"/>
    </row>
    <row r="16" spans="1:58" ht="37.5" customHeight="1">
      <c r="A16" s="247">
        <v>10</v>
      </c>
      <c r="B16" s="248">
        <v>19</v>
      </c>
      <c r="C16" s="151" t="s">
        <v>103</v>
      </c>
      <c r="D16" s="249">
        <v>596</v>
      </c>
      <c r="E16" s="250">
        <v>0</v>
      </c>
      <c r="F16" s="250">
        <v>900</v>
      </c>
      <c r="G16" s="250">
        <v>0</v>
      </c>
      <c r="H16" s="250">
        <v>1800</v>
      </c>
      <c r="I16" s="251">
        <v>3296</v>
      </c>
      <c r="K16" s="240">
        <v>18</v>
      </c>
      <c r="L16" s="240" t="s">
        <v>132</v>
      </c>
      <c r="M16" s="240" t="s">
        <v>125</v>
      </c>
      <c r="N16" s="240" t="s">
        <v>125</v>
      </c>
      <c r="O16" s="240" t="s">
        <v>125</v>
      </c>
      <c r="P16" s="240" t="s">
        <v>125</v>
      </c>
      <c r="Q16" s="240" t="s">
        <v>125</v>
      </c>
      <c r="R16" s="240" t="s">
        <v>125</v>
      </c>
      <c r="S16" s="240" t="s">
        <v>125</v>
      </c>
      <c r="T16" s="240" t="s">
        <v>125</v>
      </c>
      <c r="U16" s="240" t="s">
        <v>125</v>
      </c>
      <c r="V16" s="240" t="s">
        <v>125</v>
      </c>
      <c r="W16" s="240" t="s">
        <v>125</v>
      </c>
      <c r="X16" s="240" t="s">
        <v>125</v>
      </c>
      <c r="Y16" s="240" t="s">
        <v>125</v>
      </c>
      <c r="Z16" s="240" t="s">
        <v>125</v>
      </c>
      <c r="AA16" s="240" t="s">
        <v>125</v>
      </c>
      <c r="AB16" s="240" t="s">
        <v>125</v>
      </c>
      <c r="AC16" s="240" t="s">
        <v>125</v>
      </c>
      <c r="AD16" s="240" t="s">
        <v>125</v>
      </c>
      <c r="AE16" s="240" t="s">
        <v>125</v>
      </c>
      <c r="AF16" s="240" t="s">
        <v>125</v>
      </c>
      <c r="AH16" s="240" t="s">
        <v>125</v>
      </c>
      <c r="AI16" s="240">
        <v>2</v>
      </c>
      <c r="AJ16" s="240" t="s">
        <v>125</v>
      </c>
      <c r="AK16" s="240" t="s">
        <v>125</v>
      </c>
      <c r="AL16" s="240" t="s">
        <v>125</v>
      </c>
      <c r="AM16" s="240" t="s">
        <v>125</v>
      </c>
      <c r="AN16" s="240" t="s">
        <v>125</v>
      </c>
      <c r="AO16" s="240" t="s">
        <v>125</v>
      </c>
      <c r="AP16" s="240" t="s">
        <v>125</v>
      </c>
      <c r="AQ16" s="240" t="s">
        <v>125</v>
      </c>
      <c r="AR16" s="240" t="s">
        <v>125</v>
      </c>
      <c r="AS16" s="240" t="s">
        <v>125</v>
      </c>
      <c r="AT16" s="240" t="s">
        <v>125</v>
      </c>
      <c r="AU16" s="240" t="s">
        <v>125</v>
      </c>
      <c r="AV16" s="240" t="s">
        <v>125</v>
      </c>
      <c r="AW16" s="240" t="s">
        <v>125</v>
      </c>
      <c r="AX16" s="240" t="s">
        <v>125</v>
      </c>
      <c r="AY16" s="240" t="s">
        <v>125</v>
      </c>
      <c r="AZ16" s="240" t="s">
        <v>125</v>
      </c>
      <c r="BA16" s="240" t="s">
        <v>125</v>
      </c>
      <c r="BB16" s="240" t="s">
        <v>125</v>
      </c>
      <c r="BC16" s="240" t="s">
        <v>125</v>
      </c>
      <c r="BD16" s="252"/>
      <c r="BF16" s="253"/>
    </row>
    <row r="17" spans="1:58" ht="37.5" customHeight="1" hidden="1" outlineLevel="1">
      <c r="A17" s="247">
        <v>0</v>
      </c>
      <c r="B17" s="248"/>
      <c r="C17" s="151"/>
      <c r="D17" s="249">
        <v>0</v>
      </c>
      <c r="E17" s="250">
        <v>0</v>
      </c>
      <c r="F17" s="250">
        <v>0</v>
      </c>
      <c r="G17" s="250">
        <v>0</v>
      </c>
      <c r="H17" s="250">
        <v>0</v>
      </c>
      <c r="I17" s="251" t="s">
        <v>125</v>
      </c>
      <c r="K17" s="240" t="s">
        <v>125</v>
      </c>
      <c r="L17" s="240" t="s">
        <v>125</v>
      </c>
      <c r="M17" s="240" t="s">
        <v>125</v>
      </c>
      <c r="N17" s="240" t="s">
        <v>125</v>
      </c>
      <c r="O17" s="240" t="s">
        <v>125</v>
      </c>
      <c r="P17" s="240" t="s">
        <v>125</v>
      </c>
      <c r="Q17" s="240" t="s">
        <v>125</v>
      </c>
      <c r="R17" s="240" t="s">
        <v>125</v>
      </c>
      <c r="S17" s="240" t="s">
        <v>125</v>
      </c>
      <c r="T17" s="240" t="s">
        <v>125</v>
      </c>
      <c r="U17" s="240" t="s">
        <v>125</v>
      </c>
      <c r="V17" s="240" t="s">
        <v>125</v>
      </c>
      <c r="W17" s="240" t="s">
        <v>125</v>
      </c>
      <c r="X17" s="240" t="s">
        <v>125</v>
      </c>
      <c r="Y17" s="240" t="s">
        <v>125</v>
      </c>
      <c r="Z17" s="240" t="s">
        <v>125</v>
      </c>
      <c r="AA17" s="240" t="s">
        <v>125</v>
      </c>
      <c r="AB17" s="240" t="s">
        <v>125</v>
      </c>
      <c r="AC17" s="240" t="s">
        <v>125</v>
      </c>
      <c r="AD17" s="240" t="s">
        <v>125</v>
      </c>
      <c r="AE17" s="240" t="s">
        <v>125</v>
      </c>
      <c r="AF17" s="240" t="s">
        <v>125</v>
      </c>
      <c r="AH17" s="240" t="s">
        <v>125</v>
      </c>
      <c r="AI17" s="240" t="s">
        <v>125</v>
      </c>
      <c r="AJ17" s="240" t="s">
        <v>125</v>
      </c>
      <c r="AK17" s="240" t="s">
        <v>125</v>
      </c>
      <c r="AL17" s="240" t="s">
        <v>125</v>
      </c>
      <c r="AM17" s="240" t="s">
        <v>125</v>
      </c>
      <c r="AN17" s="240" t="s">
        <v>125</v>
      </c>
      <c r="AO17" s="240" t="s">
        <v>125</v>
      </c>
      <c r="AP17" s="240" t="s">
        <v>125</v>
      </c>
      <c r="AQ17" s="240" t="s">
        <v>125</v>
      </c>
      <c r="AR17" s="240" t="s">
        <v>125</v>
      </c>
      <c r="AS17" s="240" t="s">
        <v>125</v>
      </c>
      <c r="AT17" s="240" t="s">
        <v>125</v>
      </c>
      <c r="AU17" s="240" t="s">
        <v>125</v>
      </c>
      <c r="AV17" s="240" t="s">
        <v>125</v>
      </c>
      <c r="AW17" s="240" t="s">
        <v>125</v>
      </c>
      <c r="AX17" s="240" t="s">
        <v>125</v>
      </c>
      <c r="AY17" s="240" t="s">
        <v>125</v>
      </c>
      <c r="AZ17" s="240" t="s">
        <v>125</v>
      </c>
      <c r="BA17" s="240" t="s">
        <v>125</v>
      </c>
      <c r="BB17" s="240" t="s">
        <v>125</v>
      </c>
      <c r="BC17" s="240" t="s">
        <v>125</v>
      </c>
      <c r="BD17" s="252"/>
      <c r="BF17" s="253"/>
    </row>
    <row r="18" spans="1:58" ht="37.5" customHeight="1" hidden="1" outlineLevel="1">
      <c r="A18" s="247">
        <v>0</v>
      </c>
      <c r="B18" s="248"/>
      <c r="C18" s="151"/>
      <c r="D18" s="249">
        <v>0</v>
      </c>
      <c r="E18" s="250">
        <v>0</v>
      </c>
      <c r="F18" s="250">
        <v>0</v>
      </c>
      <c r="G18" s="250">
        <v>0</v>
      </c>
      <c r="H18" s="250">
        <v>0</v>
      </c>
      <c r="I18" s="251" t="s">
        <v>125</v>
      </c>
      <c r="K18" s="240" t="s">
        <v>125</v>
      </c>
      <c r="L18" s="240" t="s">
        <v>125</v>
      </c>
      <c r="M18" s="240" t="s">
        <v>125</v>
      </c>
      <c r="N18" s="240" t="s">
        <v>125</v>
      </c>
      <c r="O18" s="240" t="s">
        <v>125</v>
      </c>
      <c r="P18" s="240" t="s">
        <v>125</v>
      </c>
      <c r="Q18" s="240" t="s">
        <v>125</v>
      </c>
      <c r="R18" s="240" t="s">
        <v>125</v>
      </c>
      <c r="S18" s="240" t="s">
        <v>125</v>
      </c>
      <c r="T18" s="240" t="s">
        <v>125</v>
      </c>
      <c r="U18" s="240" t="s">
        <v>125</v>
      </c>
      <c r="V18" s="240" t="s">
        <v>125</v>
      </c>
      <c r="W18" s="240" t="s">
        <v>125</v>
      </c>
      <c r="X18" s="240" t="s">
        <v>125</v>
      </c>
      <c r="Y18" s="240" t="s">
        <v>125</v>
      </c>
      <c r="Z18" s="240" t="s">
        <v>125</v>
      </c>
      <c r="AA18" s="240" t="s">
        <v>125</v>
      </c>
      <c r="AB18" s="240" t="s">
        <v>125</v>
      </c>
      <c r="AC18" s="240" t="s">
        <v>125</v>
      </c>
      <c r="AD18" s="240" t="s">
        <v>125</v>
      </c>
      <c r="AE18" s="240" t="s">
        <v>125</v>
      </c>
      <c r="AF18" s="240" t="s">
        <v>125</v>
      </c>
      <c r="AH18" s="240" t="s">
        <v>125</v>
      </c>
      <c r="AI18" s="240" t="s">
        <v>125</v>
      </c>
      <c r="AJ18" s="240" t="s">
        <v>125</v>
      </c>
      <c r="AK18" s="240" t="s">
        <v>125</v>
      </c>
      <c r="AL18" s="240" t="s">
        <v>125</v>
      </c>
      <c r="AM18" s="240" t="s">
        <v>125</v>
      </c>
      <c r="AN18" s="240" t="s">
        <v>125</v>
      </c>
      <c r="AO18" s="240" t="s">
        <v>125</v>
      </c>
      <c r="AP18" s="240" t="s">
        <v>125</v>
      </c>
      <c r="AQ18" s="240" t="s">
        <v>125</v>
      </c>
      <c r="AR18" s="240" t="s">
        <v>125</v>
      </c>
      <c r="AS18" s="240" t="s">
        <v>125</v>
      </c>
      <c r="AT18" s="240" t="s">
        <v>125</v>
      </c>
      <c r="AU18" s="240" t="s">
        <v>125</v>
      </c>
      <c r="AV18" s="240" t="s">
        <v>125</v>
      </c>
      <c r="AW18" s="240" t="s">
        <v>125</v>
      </c>
      <c r="AX18" s="240" t="s">
        <v>125</v>
      </c>
      <c r="AY18" s="240" t="s">
        <v>125</v>
      </c>
      <c r="AZ18" s="240" t="s">
        <v>125</v>
      </c>
      <c r="BA18" s="240" t="s">
        <v>125</v>
      </c>
      <c r="BB18" s="240" t="s">
        <v>125</v>
      </c>
      <c r="BC18" s="240" t="s">
        <v>125</v>
      </c>
      <c r="BD18" s="252"/>
      <c r="BF18" s="253"/>
    </row>
    <row r="19" spans="1:58" ht="37.5" customHeight="1" hidden="1" outlineLevel="1">
      <c r="A19" s="247">
        <v>0</v>
      </c>
      <c r="B19" s="248"/>
      <c r="C19" s="151"/>
      <c r="D19" s="249">
        <v>0</v>
      </c>
      <c r="E19" s="250">
        <v>0</v>
      </c>
      <c r="F19" s="250">
        <v>0</v>
      </c>
      <c r="G19" s="250">
        <v>0</v>
      </c>
      <c r="H19" s="250">
        <v>0</v>
      </c>
      <c r="I19" s="251" t="s">
        <v>125</v>
      </c>
      <c r="K19" s="240" t="s">
        <v>125</v>
      </c>
      <c r="L19" s="240" t="s">
        <v>125</v>
      </c>
      <c r="M19" s="240" t="s">
        <v>125</v>
      </c>
      <c r="N19" s="240" t="s">
        <v>125</v>
      </c>
      <c r="O19" s="240" t="s">
        <v>125</v>
      </c>
      <c r="P19" s="240" t="s">
        <v>125</v>
      </c>
      <c r="Q19" s="240" t="s">
        <v>125</v>
      </c>
      <c r="R19" s="240" t="s">
        <v>125</v>
      </c>
      <c r="S19" s="240" t="s">
        <v>125</v>
      </c>
      <c r="T19" s="240" t="s">
        <v>125</v>
      </c>
      <c r="U19" s="240" t="s">
        <v>125</v>
      </c>
      <c r="V19" s="240" t="s">
        <v>125</v>
      </c>
      <c r="W19" s="240" t="s">
        <v>125</v>
      </c>
      <c r="X19" s="240" t="s">
        <v>125</v>
      </c>
      <c r="Y19" s="240" t="s">
        <v>125</v>
      </c>
      <c r="Z19" s="240" t="s">
        <v>125</v>
      </c>
      <c r="AA19" s="240" t="s">
        <v>125</v>
      </c>
      <c r="AB19" s="240" t="s">
        <v>125</v>
      </c>
      <c r="AC19" s="240" t="s">
        <v>125</v>
      </c>
      <c r="AD19" s="240" t="s">
        <v>125</v>
      </c>
      <c r="AE19" s="240" t="s">
        <v>125</v>
      </c>
      <c r="AF19" s="240" t="s">
        <v>125</v>
      </c>
      <c r="AH19" s="240" t="s">
        <v>125</v>
      </c>
      <c r="AI19" s="240" t="s">
        <v>125</v>
      </c>
      <c r="AJ19" s="240" t="s">
        <v>125</v>
      </c>
      <c r="AK19" s="240" t="s">
        <v>125</v>
      </c>
      <c r="AL19" s="240" t="s">
        <v>125</v>
      </c>
      <c r="AM19" s="240" t="s">
        <v>125</v>
      </c>
      <c r="AN19" s="240" t="s">
        <v>125</v>
      </c>
      <c r="AO19" s="240" t="s">
        <v>125</v>
      </c>
      <c r="AP19" s="240" t="s">
        <v>125</v>
      </c>
      <c r="AQ19" s="240" t="s">
        <v>125</v>
      </c>
      <c r="AR19" s="240" t="s">
        <v>125</v>
      </c>
      <c r="AS19" s="240" t="s">
        <v>125</v>
      </c>
      <c r="AT19" s="240" t="s">
        <v>125</v>
      </c>
      <c r="AU19" s="240" t="s">
        <v>125</v>
      </c>
      <c r="AV19" s="240" t="s">
        <v>125</v>
      </c>
      <c r="AW19" s="240" t="s">
        <v>125</v>
      </c>
      <c r="AX19" s="240" t="s">
        <v>125</v>
      </c>
      <c r="AY19" s="240" t="s">
        <v>125</v>
      </c>
      <c r="AZ19" s="240" t="s">
        <v>125</v>
      </c>
      <c r="BA19" s="240" t="s">
        <v>125</v>
      </c>
      <c r="BB19" s="240" t="s">
        <v>125</v>
      </c>
      <c r="BC19" s="240" t="s">
        <v>125</v>
      </c>
      <c r="BD19" s="252"/>
      <c r="BF19" s="253"/>
    </row>
    <row r="20" spans="1:58" ht="37.5" customHeight="1" hidden="1" outlineLevel="1">
      <c r="A20" s="247">
        <v>0</v>
      </c>
      <c r="B20" s="248"/>
      <c r="C20" s="151"/>
      <c r="D20" s="249">
        <v>0</v>
      </c>
      <c r="E20" s="250">
        <v>0</v>
      </c>
      <c r="F20" s="250">
        <v>0</v>
      </c>
      <c r="G20" s="250">
        <v>0</v>
      </c>
      <c r="H20" s="250">
        <v>0</v>
      </c>
      <c r="I20" s="251" t="s">
        <v>125</v>
      </c>
      <c r="K20" s="240" t="s">
        <v>125</v>
      </c>
      <c r="L20" s="240" t="s">
        <v>125</v>
      </c>
      <c r="M20" s="240" t="s">
        <v>125</v>
      </c>
      <c r="N20" s="240" t="s">
        <v>125</v>
      </c>
      <c r="O20" s="240" t="s">
        <v>125</v>
      </c>
      <c r="P20" s="240" t="s">
        <v>125</v>
      </c>
      <c r="Q20" s="240" t="s">
        <v>125</v>
      </c>
      <c r="R20" s="240" t="s">
        <v>125</v>
      </c>
      <c r="S20" s="240" t="s">
        <v>125</v>
      </c>
      <c r="T20" s="240" t="s">
        <v>125</v>
      </c>
      <c r="U20" s="240" t="s">
        <v>125</v>
      </c>
      <c r="V20" s="240" t="s">
        <v>125</v>
      </c>
      <c r="W20" s="240" t="s">
        <v>125</v>
      </c>
      <c r="X20" s="240" t="s">
        <v>125</v>
      </c>
      <c r="Y20" s="240" t="s">
        <v>125</v>
      </c>
      <c r="Z20" s="240" t="s">
        <v>125</v>
      </c>
      <c r="AA20" s="240" t="s">
        <v>125</v>
      </c>
      <c r="AB20" s="240" t="s">
        <v>125</v>
      </c>
      <c r="AC20" s="240" t="s">
        <v>125</v>
      </c>
      <c r="AD20" s="240" t="s">
        <v>125</v>
      </c>
      <c r="AE20" s="240" t="s">
        <v>125</v>
      </c>
      <c r="AF20" s="240" t="s">
        <v>125</v>
      </c>
      <c r="AH20" s="240" t="s">
        <v>125</v>
      </c>
      <c r="AI20" s="240" t="s">
        <v>125</v>
      </c>
      <c r="AJ20" s="240" t="s">
        <v>125</v>
      </c>
      <c r="AK20" s="240" t="s">
        <v>125</v>
      </c>
      <c r="AL20" s="240" t="s">
        <v>125</v>
      </c>
      <c r="AM20" s="240" t="s">
        <v>125</v>
      </c>
      <c r="AN20" s="240" t="s">
        <v>125</v>
      </c>
      <c r="AO20" s="240" t="s">
        <v>125</v>
      </c>
      <c r="AP20" s="240" t="s">
        <v>125</v>
      </c>
      <c r="AQ20" s="240" t="s">
        <v>125</v>
      </c>
      <c r="AR20" s="240" t="s">
        <v>125</v>
      </c>
      <c r="AS20" s="240" t="s">
        <v>125</v>
      </c>
      <c r="AT20" s="240" t="s">
        <v>125</v>
      </c>
      <c r="AU20" s="240" t="s">
        <v>125</v>
      </c>
      <c r="AV20" s="240" t="s">
        <v>125</v>
      </c>
      <c r="AW20" s="240" t="s">
        <v>125</v>
      </c>
      <c r="AX20" s="240" t="s">
        <v>125</v>
      </c>
      <c r="AY20" s="240" t="s">
        <v>125</v>
      </c>
      <c r="AZ20" s="240" t="s">
        <v>125</v>
      </c>
      <c r="BA20" s="240" t="s">
        <v>125</v>
      </c>
      <c r="BB20" s="240" t="s">
        <v>125</v>
      </c>
      <c r="BC20" s="240" t="s">
        <v>125</v>
      </c>
      <c r="BD20" s="252"/>
      <c r="BF20" s="253"/>
    </row>
    <row r="21" spans="1:58" ht="37.5" customHeight="1" hidden="1" outlineLevel="1">
      <c r="A21" s="247">
        <v>0</v>
      </c>
      <c r="B21" s="248"/>
      <c r="C21" s="151"/>
      <c r="D21" s="249">
        <v>0</v>
      </c>
      <c r="E21" s="250">
        <v>0</v>
      </c>
      <c r="F21" s="250">
        <v>0</v>
      </c>
      <c r="G21" s="250">
        <v>0</v>
      </c>
      <c r="H21" s="250">
        <v>0</v>
      </c>
      <c r="I21" s="251" t="s">
        <v>125</v>
      </c>
      <c r="K21" s="240" t="s">
        <v>125</v>
      </c>
      <c r="L21" s="240" t="s">
        <v>125</v>
      </c>
      <c r="M21" s="240" t="s">
        <v>125</v>
      </c>
      <c r="N21" s="240" t="s">
        <v>125</v>
      </c>
      <c r="O21" s="240" t="s">
        <v>125</v>
      </c>
      <c r="P21" s="240" t="s">
        <v>125</v>
      </c>
      <c r="Q21" s="240" t="s">
        <v>125</v>
      </c>
      <c r="R21" s="240" t="s">
        <v>125</v>
      </c>
      <c r="S21" s="240" t="s">
        <v>125</v>
      </c>
      <c r="T21" s="240" t="s">
        <v>125</v>
      </c>
      <c r="U21" s="240" t="s">
        <v>125</v>
      </c>
      <c r="V21" s="240" t="s">
        <v>125</v>
      </c>
      <c r="W21" s="240" t="s">
        <v>125</v>
      </c>
      <c r="X21" s="240" t="s">
        <v>125</v>
      </c>
      <c r="Y21" s="240" t="s">
        <v>125</v>
      </c>
      <c r="Z21" s="240" t="s">
        <v>125</v>
      </c>
      <c r="AA21" s="240" t="s">
        <v>125</v>
      </c>
      <c r="AB21" s="240" t="s">
        <v>125</v>
      </c>
      <c r="AC21" s="240" t="s">
        <v>125</v>
      </c>
      <c r="AD21" s="240" t="s">
        <v>125</v>
      </c>
      <c r="AE21" s="240" t="s">
        <v>125</v>
      </c>
      <c r="AF21" s="240" t="s">
        <v>125</v>
      </c>
      <c r="AH21" s="240" t="s">
        <v>125</v>
      </c>
      <c r="AI21" s="240" t="s">
        <v>125</v>
      </c>
      <c r="AJ21" s="240" t="s">
        <v>125</v>
      </c>
      <c r="AK21" s="240" t="s">
        <v>125</v>
      </c>
      <c r="AL21" s="240" t="s">
        <v>125</v>
      </c>
      <c r="AM21" s="240" t="s">
        <v>125</v>
      </c>
      <c r="AN21" s="240" t="s">
        <v>125</v>
      </c>
      <c r="AO21" s="240" t="s">
        <v>125</v>
      </c>
      <c r="AP21" s="240" t="s">
        <v>125</v>
      </c>
      <c r="AQ21" s="240" t="s">
        <v>125</v>
      </c>
      <c r="AR21" s="240" t="s">
        <v>125</v>
      </c>
      <c r="AS21" s="240" t="s">
        <v>125</v>
      </c>
      <c r="AT21" s="240" t="s">
        <v>125</v>
      </c>
      <c r="AU21" s="240" t="s">
        <v>125</v>
      </c>
      <c r="AV21" s="240" t="s">
        <v>125</v>
      </c>
      <c r="AW21" s="240" t="s">
        <v>125</v>
      </c>
      <c r="AX21" s="240" t="s">
        <v>125</v>
      </c>
      <c r="AY21" s="240" t="s">
        <v>125</v>
      </c>
      <c r="AZ21" s="240" t="s">
        <v>125</v>
      </c>
      <c r="BA21" s="240" t="s">
        <v>125</v>
      </c>
      <c r="BB21" s="240" t="s">
        <v>125</v>
      </c>
      <c r="BC21" s="240" t="s">
        <v>125</v>
      </c>
      <c r="BD21" s="252"/>
      <c r="BF21" s="253"/>
    </row>
    <row r="22" spans="1:58" ht="15" hidden="1" outlineLevel="1">
      <c r="A22" s="247">
        <v>0</v>
      </c>
      <c r="B22" s="248"/>
      <c r="C22" s="151"/>
      <c r="D22" s="249">
        <v>0</v>
      </c>
      <c r="E22" s="250">
        <v>0</v>
      </c>
      <c r="F22" s="250">
        <v>0</v>
      </c>
      <c r="G22" s="250">
        <v>0</v>
      </c>
      <c r="H22" s="250">
        <v>0</v>
      </c>
      <c r="I22" s="251" t="s">
        <v>125</v>
      </c>
      <c r="K22" s="240" t="s">
        <v>125</v>
      </c>
      <c r="L22" s="240" t="s">
        <v>125</v>
      </c>
      <c r="M22" s="240" t="s">
        <v>125</v>
      </c>
      <c r="N22" s="240" t="s">
        <v>125</v>
      </c>
      <c r="O22" s="240" t="s">
        <v>125</v>
      </c>
      <c r="P22" s="240" t="s">
        <v>125</v>
      </c>
      <c r="Q22" s="240" t="s">
        <v>125</v>
      </c>
      <c r="R22" s="240" t="s">
        <v>125</v>
      </c>
      <c r="S22" s="240" t="s">
        <v>125</v>
      </c>
      <c r="T22" s="240" t="s">
        <v>125</v>
      </c>
      <c r="U22" s="240" t="s">
        <v>125</v>
      </c>
      <c r="V22" s="240" t="s">
        <v>125</v>
      </c>
      <c r="W22" s="240" t="s">
        <v>125</v>
      </c>
      <c r="X22" s="240" t="s">
        <v>125</v>
      </c>
      <c r="Y22" s="240" t="s">
        <v>125</v>
      </c>
      <c r="Z22" s="240" t="s">
        <v>125</v>
      </c>
      <c r="AA22" s="240" t="s">
        <v>125</v>
      </c>
      <c r="AB22" s="240" t="s">
        <v>125</v>
      </c>
      <c r="AC22" s="240" t="s">
        <v>125</v>
      </c>
      <c r="AD22" s="240" t="s">
        <v>125</v>
      </c>
      <c r="AE22" s="240" t="s">
        <v>125</v>
      </c>
      <c r="AF22" s="240" t="s">
        <v>125</v>
      </c>
      <c r="AH22" s="240" t="s">
        <v>125</v>
      </c>
      <c r="AI22" s="240" t="s">
        <v>125</v>
      </c>
      <c r="AJ22" s="240" t="s">
        <v>125</v>
      </c>
      <c r="AK22" s="240" t="s">
        <v>125</v>
      </c>
      <c r="AL22" s="240" t="s">
        <v>125</v>
      </c>
      <c r="AM22" s="240" t="s">
        <v>125</v>
      </c>
      <c r="AN22" s="240" t="s">
        <v>125</v>
      </c>
      <c r="AO22" s="240" t="s">
        <v>125</v>
      </c>
      <c r="AP22" s="240" t="s">
        <v>125</v>
      </c>
      <c r="AQ22" s="240" t="s">
        <v>125</v>
      </c>
      <c r="AR22" s="240" t="s">
        <v>125</v>
      </c>
      <c r="AS22" s="240" t="s">
        <v>125</v>
      </c>
      <c r="AT22" s="240" t="s">
        <v>125</v>
      </c>
      <c r="AU22" s="240" t="s">
        <v>125</v>
      </c>
      <c r="AV22" s="240" t="s">
        <v>125</v>
      </c>
      <c r="AW22" s="240" t="s">
        <v>125</v>
      </c>
      <c r="AX22" s="240" t="s">
        <v>125</v>
      </c>
      <c r="AY22" s="240" t="s">
        <v>125</v>
      </c>
      <c r="AZ22" s="240" t="s">
        <v>125</v>
      </c>
      <c r="BA22" s="240" t="s">
        <v>125</v>
      </c>
      <c r="BB22" s="240" t="s">
        <v>125</v>
      </c>
      <c r="BC22" s="240" t="s">
        <v>125</v>
      </c>
      <c r="BD22" s="252"/>
      <c r="BF22" s="253"/>
    </row>
    <row r="23" spans="1:58" ht="15" hidden="1" outlineLevel="2">
      <c r="A23" s="247">
        <v>0</v>
      </c>
      <c r="B23" s="248"/>
      <c r="C23" s="151"/>
      <c r="D23" s="249"/>
      <c r="E23" s="250"/>
      <c r="F23" s="250"/>
      <c r="G23" s="250"/>
      <c r="H23" s="250"/>
      <c r="I23" s="251" t="s">
        <v>125</v>
      </c>
      <c r="K23" s="240" t="s">
        <v>125</v>
      </c>
      <c r="L23" s="240" t="s">
        <v>125</v>
      </c>
      <c r="M23" s="240" t="s">
        <v>125</v>
      </c>
      <c r="N23" s="240" t="s">
        <v>125</v>
      </c>
      <c r="O23" s="240" t="s">
        <v>125</v>
      </c>
      <c r="P23" s="240" t="s">
        <v>125</v>
      </c>
      <c r="Q23" s="240" t="s">
        <v>125</v>
      </c>
      <c r="R23" s="240" t="s">
        <v>125</v>
      </c>
      <c r="S23" s="240" t="s">
        <v>125</v>
      </c>
      <c r="T23" s="240" t="s">
        <v>125</v>
      </c>
      <c r="U23" s="240" t="s">
        <v>125</v>
      </c>
      <c r="V23" s="240" t="s">
        <v>125</v>
      </c>
      <c r="W23" s="240" t="s">
        <v>125</v>
      </c>
      <c r="X23" s="240" t="s">
        <v>125</v>
      </c>
      <c r="Y23" s="240" t="s">
        <v>125</v>
      </c>
      <c r="Z23" s="240" t="s">
        <v>125</v>
      </c>
      <c r="AA23" s="240" t="s">
        <v>125</v>
      </c>
      <c r="AB23" s="240" t="s">
        <v>125</v>
      </c>
      <c r="AC23" s="240" t="s">
        <v>125</v>
      </c>
      <c r="AD23" s="240" t="s">
        <v>125</v>
      </c>
      <c r="AE23" s="240" t="s">
        <v>125</v>
      </c>
      <c r="AF23" s="240" t="s">
        <v>125</v>
      </c>
      <c r="AH23" s="240" t="s">
        <v>125</v>
      </c>
      <c r="AI23" s="240" t="s">
        <v>125</v>
      </c>
      <c r="AJ23" s="240" t="s">
        <v>125</v>
      </c>
      <c r="AK23" s="240" t="s">
        <v>125</v>
      </c>
      <c r="AL23" s="240" t="s">
        <v>125</v>
      </c>
      <c r="AM23" s="240" t="s">
        <v>125</v>
      </c>
      <c r="AN23" s="240" t="s">
        <v>125</v>
      </c>
      <c r="AO23" s="240" t="s">
        <v>125</v>
      </c>
      <c r="AP23" s="240" t="s">
        <v>125</v>
      </c>
      <c r="AQ23" s="240" t="s">
        <v>125</v>
      </c>
      <c r="AR23" s="240" t="s">
        <v>125</v>
      </c>
      <c r="AS23" s="240" t="s">
        <v>125</v>
      </c>
      <c r="AT23" s="240" t="s">
        <v>125</v>
      </c>
      <c r="AU23" s="240" t="s">
        <v>125</v>
      </c>
      <c r="AV23" s="240" t="s">
        <v>125</v>
      </c>
      <c r="AW23" s="240" t="s">
        <v>125</v>
      </c>
      <c r="AX23" s="240" t="s">
        <v>125</v>
      </c>
      <c r="AY23" s="240" t="s">
        <v>125</v>
      </c>
      <c r="AZ23" s="240" t="s">
        <v>125</v>
      </c>
      <c r="BA23" s="240" t="s">
        <v>125</v>
      </c>
      <c r="BB23" s="240" t="s">
        <v>125</v>
      </c>
      <c r="BC23" s="240" t="s">
        <v>125</v>
      </c>
      <c r="BD23" s="252"/>
      <c r="BF23" s="253"/>
    </row>
    <row r="24" spans="1:58" ht="15" hidden="1" outlineLevel="2">
      <c r="A24" s="247">
        <v>0</v>
      </c>
      <c r="B24" s="248"/>
      <c r="C24" s="151"/>
      <c r="D24" s="249"/>
      <c r="E24" s="250"/>
      <c r="F24" s="250"/>
      <c r="G24" s="250"/>
      <c r="H24" s="250"/>
      <c r="I24" s="251" t="s">
        <v>125</v>
      </c>
      <c r="K24" s="240" t="s">
        <v>125</v>
      </c>
      <c r="L24" s="240" t="s">
        <v>125</v>
      </c>
      <c r="M24" s="240" t="s">
        <v>125</v>
      </c>
      <c r="N24" s="240" t="s">
        <v>125</v>
      </c>
      <c r="O24" s="240" t="s">
        <v>125</v>
      </c>
      <c r="P24" s="240" t="s">
        <v>125</v>
      </c>
      <c r="Q24" s="240" t="s">
        <v>125</v>
      </c>
      <c r="R24" s="240" t="s">
        <v>125</v>
      </c>
      <c r="S24" s="240" t="s">
        <v>125</v>
      </c>
      <c r="T24" s="240" t="s">
        <v>125</v>
      </c>
      <c r="U24" s="240" t="s">
        <v>125</v>
      </c>
      <c r="V24" s="240" t="s">
        <v>125</v>
      </c>
      <c r="W24" s="240" t="s">
        <v>125</v>
      </c>
      <c r="X24" s="240" t="s">
        <v>125</v>
      </c>
      <c r="Y24" s="240" t="s">
        <v>125</v>
      </c>
      <c r="Z24" s="240" t="s">
        <v>125</v>
      </c>
      <c r="AA24" s="240" t="s">
        <v>125</v>
      </c>
      <c r="AB24" s="240" t="s">
        <v>125</v>
      </c>
      <c r="AC24" s="240" t="s">
        <v>125</v>
      </c>
      <c r="AD24" s="240" t="s">
        <v>125</v>
      </c>
      <c r="AE24" s="240" t="s">
        <v>125</v>
      </c>
      <c r="AF24" s="240" t="s">
        <v>125</v>
      </c>
      <c r="AH24" s="240" t="s">
        <v>125</v>
      </c>
      <c r="AI24" s="240" t="s">
        <v>125</v>
      </c>
      <c r="AJ24" s="240" t="s">
        <v>125</v>
      </c>
      <c r="AK24" s="240" t="s">
        <v>125</v>
      </c>
      <c r="AL24" s="240" t="s">
        <v>125</v>
      </c>
      <c r="AM24" s="240" t="s">
        <v>125</v>
      </c>
      <c r="AN24" s="240" t="s">
        <v>125</v>
      </c>
      <c r="AO24" s="240" t="s">
        <v>125</v>
      </c>
      <c r="AP24" s="240" t="s">
        <v>125</v>
      </c>
      <c r="AQ24" s="240" t="s">
        <v>125</v>
      </c>
      <c r="AR24" s="240" t="s">
        <v>125</v>
      </c>
      <c r="AS24" s="240" t="s">
        <v>125</v>
      </c>
      <c r="AT24" s="240" t="s">
        <v>125</v>
      </c>
      <c r="AU24" s="240" t="s">
        <v>125</v>
      </c>
      <c r="AV24" s="240" t="s">
        <v>125</v>
      </c>
      <c r="AW24" s="240" t="s">
        <v>125</v>
      </c>
      <c r="AX24" s="240" t="s">
        <v>125</v>
      </c>
      <c r="AY24" s="240" t="s">
        <v>125</v>
      </c>
      <c r="AZ24" s="240" t="s">
        <v>125</v>
      </c>
      <c r="BA24" s="240" t="s">
        <v>125</v>
      </c>
      <c r="BB24" s="240" t="s">
        <v>125</v>
      </c>
      <c r="BC24" s="240" t="s">
        <v>125</v>
      </c>
      <c r="BD24" s="252"/>
      <c r="BF24" s="253"/>
    </row>
    <row r="25" spans="1:58" ht="15" hidden="1" outlineLevel="2">
      <c r="A25" s="247">
        <v>0</v>
      </c>
      <c r="B25" s="248"/>
      <c r="C25" s="151"/>
      <c r="D25" s="249"/>
      <c r="E25" s="250"/>
      <c r="F25" s="250"/>
      <c r="G25" s="250"/>
      <c r="H25" s="250"/>
      <c r="I25" s="251" t="s">
        <v>125</v>
      </c>
      <c r="K25" s="240" t="s">
        <v>125</v>
      </c>
      <c r="L25" s="240" t="s">
        <v>125</v>
      </c>
      <c r="M25" s="240" t="s">
        <v>125</v>
      </c>
      <c r="N25" s="240" t="s">
        <v>125</v>
      </c>
      <c r="O25" s="240" t="s">
        <v>125</v>
      </c>
      <c r="P25" s="240" t="s">
        <v>125</v>
      </c>
      <c r="Q25" s="240" t="s">
        <v>125</v>
      </c>
      <c r="R25" s="240" t="s">
        <v>125</v>
      </c>
      <c r="S25" s="240" t="s">
        <v>125</v>
      </c>
      <c r="T25" s="240" t="s">
        <v>125</v>
      </c>
      <c r="U25" s="240" t="s">
        <v>125</v>
      </c>
      <c r="V25" s="240" t="s">
        <v>125</v>
      </c>
      <c r="W25" s="240" t="s">
        <v>125</v>
      </c>
      <c r="X25" s="240" t="s">
        <v>125</v>
      </c>
      <c r="Y25" s="240" t="s">
        <v>125</v>
      </c>
      <c r="Z25" s="240" t="s">
        <v>125</v>
      </c>
      <c r="AA25" s="240" t="s">
        <v>125</v>
      </c>
      <c r="AB25" s="240" t="s">
        <v>125</v>
      </c>
      <c r="AC25" s="240" t="s">
        <v>125</v>
      </c>
      <c r="AD25" s="240" t="s">
        <v>125</v>
      </c>
      <c r="AE25" s="240" t="s">
        <v>125</v>
      </c>
      <c r="AF25" s="240" t="s">
        <v>125</v>
      </c>
      <c r="AH25" s="240" t="s">
        <v>125</v>
      </c>
      <c r="AI25" s="240" t="s">
        <v>125</v>
      </c>
      <c r="AJ25" s="240" t="s">
        <v>125</v>
      </c>
      <c r="AK25" s="240" t="s">
        <v>125</v>
      </c>
      <c r="AL25" s="240" t="s">
        <v>125</v>
      </c>
      <c r="AM25" s="240" t="s">
        <v>125</v>
      </c>
      <c r="AN25" s="240" t="s">
        <v>125</v>
      </c>
      <c r="AO25" s="240" t="s">
        <v>125</v>
      </c>
      <c r="AP25" s="240" t="s">
        <v>125</v>
      </c>
      <c r="AQ25" s="240" t="s">
        <v>125</v>
      </c>
      <c r="AR25" s="240" t="s">
        <v>125</v>
      </c>
      <c r="AS25" s="240" t="s">
        <v>125</v>
      </c>
      <c r="AT25" s="240" t="s">
        <v>125</v>
      </c>
      <c r="AU25" s="240" t="s">
        <v>125</v>
      </c>
      <c r="AV25" s="240" t="s">
        <v>125</v>
      </c>
      <c r="AW25" s="240" t="s">
        <v>125</v>
      </c>
      <c r="AX25" s="240" t="s">
        <v>125</v>
      </c>
      <c r="AY25" s="240" t="s">
        <v>125</v>
      </c>
      <c r="AZ25" s="240" t="s">
        <v>125</v>
      </c>
      <c r="BA25" s="240" t="s">
        <v>125</v>
      </c>
      <c r="BB25" s="240" t="s">
        <v>125</v>
      </c>
      <c r="BC25" s="240" t="s">
        <v>125</v>
      </c>
      <c r="BD25" s="252"/>
      <c r="BF25" s="253"/>
    </row>
    <row r="26" spans="1:58" ht="15" hidden="1" outlineLevel="2">
      <c r="A26" s="247">
        <v>0</v>
      </c>
      <c r="B26" s="248"/>
      <c r="C26" s="151"/>
      <c r="D26" s="249"/>
      <c r="E26" s="250"/>
      <c r="F26" s="250"/>
      <c r="G26" s="250"/>
      <c r="H26" s="250"/>
      <c r="I26" s="251" t="s">
        <v>125</v>
      </c>
      <c r="K26" s="240" t="s">
        <v>125</v>
      </c>
      <c r="L26" s="240" t="s">
        <v>125</v>
      </c>
      <c r="M26" s="240" t="s">
        <v>125</v>
      </c>
      <c r="N26" s="240" t="s">
        <v>125</v>
      </c>
      <c r="O26" s="240" t="s">
        <v>125</v>
      </c>
      <c r="P26" s="240" t="s">
        <v>125</v>
      </c>
      <c r="Q26" s="240" t="s">
        <v>125</v>
      </c>
      <c r="R26" s="240" t="s">
        <v>125</v>
      </c>
      <c r="S26" s="240" t="s">
        <v>125</v>
      </c>
      <c r="T26" s="240" t="s">
        <v>125</v>
      </c>
      <c r="U26" s="240" t="s">
        <v>125</v>
      </c>
      <c r="V26" s="240" t="s">
        <v>125</v>
      </c>
      <c r="W26" s="240" t="s">
        <v>125</v>
      </c>
      <c r="X26" s="240" t="s">
        <v>125</v>
      </c>
      <c r="Y26" s="240" t="s">
        <v>125</v>
      </c>
      <c r="Z26" s="240" t="s">
        <v>125</v>
      </c>
      <c r="AA26" s="240" t="s">
        <v>125</v>
      </c>
      <c r="AB26" s="240" t="s">
        <v>125</v>
      </c>
      <c r="AC26" s="240" t="s">
        <v>125</v>
      </c>
      <c r="AD26" s="240" t="s">
        <v>125</v>
      </c>
      <c r="AE26" s="240" t="s">
        <v>125</v>
      </c>
      <c r="AF26" s="240" t="s">
        <v>125</v>
      </c>
      <c r="AH26" s="240" t="s">
        <v>125</v>
      </c>
      <c r="AI26" s="240" t="s">
        <v>125</v>
      </c>
      <c r="AJ26" s="240" t="s">
        <v>125</v>
      </c>
      <c r="AK26" s="240" t="s">
        <v>125</v>
      </c>
      <c r="AL26" s="240" t="s">
        <v>125</v>
      </c>
      <c r="AM26" s="240" t="s">
        <v>125</v>
      </c>
      <c r="AN26" s="240" t="s">
        <v>125</v>
      </c>
      <c r="AO26" s="240" t="s">
        <v>125</v>
      </c>
      <c r="AP26" s="240" t="s">
        <v>125</v>
      </c>
      <c r="AQ26" s="240" t="s">
        <v>125</v>
      </c>
      <c r="AR26" s="240" t="s">
        <v>125</v>
      </c>
      <c r="AS26" s="240" t="s">
        <v>125</v>
      </c>
      <c r="AT26" s="240" t="s">
        <v>125</v>
      </c>
      <c r="AU26" s="240" t="s">
        <v>125</v>
      </c>
      <c r="AV26" s="240" t="s">
        <v>125</v>
      </c>
      <c r="AW26" s="240" t="s">
        <v>125</v>
      </c>
      <c r="AX26" s="240" t="s">
        <v>125</v>
      </c>
      <c r="AY26" s="240" t="s">
        <v>125</v>
      </c>
      <c r="AZ26" s="240" t="s">
        <v>125</v>
      </c>
      <c r="BA26" s="240" t="s">
        <v>125</v>
      </c>
      <c r="BB26" s="240" t="s">
        <v>125</v>
      </c>
      <c r="BC26" s="240" t="s">
        <v>125</v>
      </c>
      <c r="BD26" s="252"/>
      <c r="BF26" s="253"/>
    </row>
    <row r="27" spans="1:58" ht="15" hidden="1" outlineLevel="2">
      <c r="A27" s="247">
        <v>0</v>
      </c>
      <c r="B27" s="248"/>
      <c r="C27" s="151"/>
      <c r="D27" s="249"/>
      <c r="E27" s="250"/>
      <c r="F27" s="250"/>
      <c r="G27" s="250"/>
      <c r="H27" s="250"/>
      <c r="I27" s="251" t="s">
        <v>125</v>
      </c>
      <c r="K27" s="240" t="s">
        <v>125</v>
      </c>
      <c r="L27" s="240" t="s">
        <v>125</v>
      </c>
      <c r="M27" s="240" t="s">
        <v>125</v>
      </c>
      <c r="N27" s="240" t="s">
        <v>125</v>
      </c>
      <c r="O27" s="240" t="s">
        <v>125</v>
      </c>
      <c r="P27" s="240" t="s">
        <v>125</v>
      </c>
      <c r="Q27" s="240" t="s">
        <v>125</v>
      </c>
      <c r="R27" s="240" t="s">
        <v>125</v>
      </c>
      <c r="S27" s="240" t="s">
        <v>125</v>
      </c>
      <c r="T27" s="240" t="s">
        <v>125</v>
      </c>
      <c r="U27" s="240" t="s">
        <v>125</v>
      </c>
      <c r="V27" s="240" t="s">
        <v>125</v>
      </c>
      <c r="W27" s="240" t="s">
        <v>125</v>
      </c>
      <c r="X27" s="240" t="s">
        <v>125</v>
      </c>
      <c r="Y27" s="240" t="s">
        <v>125</v>
      </c>
      <c r="Z27" s="240" t="s">
        <v>125</v>
      </c>
      <c r="AA27" s="240" t="s">
        <v>125</v>
      </c>
      <c r="AB27" s="240" t="s">
        <v>125</v>
      </c>
      <c r="AC27" s="240" t="s">
        <v>125</v>
      </c>
      <c r="AD27" s="240" t="s">
        <v>125</v>
      </c>
      <c r="AE27" s="240" t="s">
        <v>125</v>
      </c>
      <c r="AF27" s="240" t="s">
        <v>125</v>
      </c>
      <c r="AH27" s="240" t="s">
        <v>125</v>
      </c>
      <c r="AI27" s="240" t="s">
        <v>125</v>
      </c>
      <c r="AJ27" s="240" t="s">
        <v>125</v>
      </c>
      <c r="AK27" s="240" t="s">
        <v>125</v>
      </c>
      <c r="AL27" s="240" t="s">
        <v>125</v>
      </c>
      <c r="AM27" s="240" t="s">
        <v>125</v>
      </c>
      <c r="AN27" s="240" t="s">
        <v>125</v>
      </c>
      <c r="AO27" s="240" t="s">
        <v>125</v>
      </c>
      <c r="AP27" s="240" t="s">
        <v>125</v>
      </c>
      <c r="AQ27" s="240" t="s">
        <v>125</v>
      </c>
      <c r="AR27" s="240" t="s">
        <v>125</v>
      </c>
      <c r="AS27" s="240" t="s">
        <v>125</v>
      </c>
      <c r="AT27" s="240" t="s">
        <v>125</v>
      </c>
      <c r="AU27" s="240" t="s">
        <v>125</v>
      </c>
      <c r="AV27" s="240" t="s">
        <v>125</v>
      </c>
      <c r="AW27" s="240" t="s">
        <v>125</v>
      </c>
      <c r="AX27" s="240" t="s">
        <v>125</v>
      </c>
      <c r="AY27" s="240" t="s">
        <v>125</v>
      </c>
      <c r="AZ27" s="240" t="s">
        <v>125</v>
      </c>
      <c r="BA27" s="240" t="s">
        <v>125</v>
      </c>
      <c r="BB27" s="240" t="s">
        <v>125</v>
      </c>
      <c r="BC27" s="240" t="s">
        <v>125</v>
      </c>
      <c r="BD27" s="252"/>
      <c r="BF27" s="253"/>
    </row>
    <row r="28" spans="1:55" ht="15" hidden="1" outlineLevel="2">
      <c r="A28" s="247">
        <v>0</v>
      </c>
      <c r="B28" s="248"/>
      <c r="C28" s="151"/>
      <c r="D28" s="249"/>
      <c r="E28" s="250"/>
      <c r="F28" s="250"/>
      <c r="G28" s="250"/>
      <c r="H28" s="250"/>
      <c r="I28" s="251" t="s">
        <v>125</v>
      </c>
      <c r="K28" s="240" t="s">
        <v>125</v>
      </c>
      <c r="L28" s="240" t="s">
        <v>125</v>
      </c>
      <c r="M28" s="240" t="s">
        <v>125</v>
      </c>
      <c r="N28" s="240" t="s">
        <v>125</v>
      </c>
      <c r="O28" s="240" t="s">
        <v>125</v>
      </c>
      <c r="P28" s="240" t="s">
        <v>125</v>
      </c>
      <c r="Q28" s="240" t="s">
        <v>125</v>
      </c>
      <c r="R28" s="240" t="s">
        <v>125</v>
      </c>
      <c r="S28" s="240" t="s">
        <v>125</v>
      </c>
      <c r="T28" s="240" t="s">
        <v>125</v>
      </c>
      <c r="U28" s="240" t="s">
        <v>125</v>
      </c>
      <c r="V28" s="240" t="s">
        <v>125</v>
      </c>
      <c r="W28" s="240" t="s">
        <v>125</v>
      </c>
      <c r="X28" s="240" t="s">
        <v>125</v>
      </c>
      <c r="Y28" s="240" t="s">
        <v>125</v>
      </c>
      <c r="Z28" s="240" t="s">
        <v>125</v>
      </c>
      <c r="AA28" s="240" t="s">
        <v>125</v>
      </c>
      <c r="AB28" s="240" t="s">
        <v>125</v>
      </c>
      <c r="AC28" s="240" t="s">
        <v>125</v>
      </c>
      <c r="AD28" s="240" t="s">
        <v>125</v>
      </c>
      <c r="AE28" s="240" t="s">
        <v>125</v>
      </c>
      <c r="AF28" s="240" t="s">
        <v>125</v>
      </c>
      <c r="AH28" s="240" t="s">
        <v>125</v>
      </c>
      <c r="AI28" s="240" t="s">
        <v>125</v>
      </c>
      <c r="AJ28" s="240" t="s">
        <v>125</v>
      </c>
      <c r="AK28" s="240" t="s">
        <v>125</v>
      </c>
      <c r="AL28" s="240" t="s">
        <v>125</v>
      </c>
      <c r="AM28" s="240" t="s">
        <v>125</v>
      </c>
      <c r="AN28" s="240" t="s">
        <v>125</v>
      </c>
      <c r="AO28" s="240" t="s">
        <v>125</v>
      </c>
      <c r="AP28" s="240" t="s">
        <v>125</v>
      </c>
      <c r="AQ28" s="240" t="s">
        <v>125</v>
      </c>
      <c r="AR28" s="240" t="s">
        <v>125</v>
      </c>
      <c r="AS28" s="240" t="s">
        <v>125</v>
      </c>
      <c r="AT28" s="240" t="s">
        <v>125</v>
      </c>
      <c r="AU28" s="240" t="s">
        <v>125</v>
      </c>
      <c r="AV28" s="240" t="s">
        <v>125</v>
      </c>
      <c r="AW28" s="240" t="s">
        <v>125</v>
      </c>
      <c r="AX28" s="240" t="s">
        <v>125</v>
      </c>
      <c r="AY28" s="240" t="s">
        <v>125</v>
      </c>
      <c r="AZ28" s="240" t="s">
        <v>125</v>
      </c>
      <c r="BA28" s="240" t="s">
        <v>125</v>
      </c>
      <c r="BB28" s="240" t="s">
        <v>125</v>
      </c>
      <c r="BC28" s="240" t="s">
        <v>125</v>
      </c>
    </row>
    <row r="29" spans="2:9" ht="8.25" customHeight="1" collapsed="1" thickBot="1">
      <c r="B29" s="254"/>
      <c r="C29" s="255"/>
      <c r="D29" s="256"/>
      <c r="E29" s="257"/>
      <c r="F29" s="257"/>
      <c r="G29" s="257"/>
      <c r="H29" s="257"/>
      <c r="I29" s="258"/>
    </row>
    <row r="30" spans="1:9" s="7" customFormat="1" ht="14.25">
      <c r="A30" s="259"/>
      <c r="B30" s="23"/>
      <c r="I30" s="229"/>
    </row>
    <row r="31" spans="1:9" s="7" customFormat="1" ht="14.25">
      <c r="A31" s="259"/>
      <c r="B31" s="23"/>
      <c r="I31" s="229"/>
    </row>
    <row r="32" spans="1:9" s="7" customFormat="1" ht="14.25">
      <c r="A32" s="259"/>
      <c r="B32" s="23"/>
      <c r="I32" s="229"/>
    </row>
    <row r="33" spans="1:9" s="7" customFormat="1" ht="14.25">
      <c r="A33" s="259"/>
      <c r="B33" s="23"/>
      <c r="I33" s="229"/>
    </row>
    <row r="34" spans="1:9" s="7" customFormat="1" ht="14.25">
      <c r="A34" s="259"/>
      <c r="B34" s="23"/>
      <c r="I34" s="229"/>
    </row>
    <row r="35" spans="1:9" s="7" customFormat="1" ht="14.25">
      <c r="A35" s="259"/>
      <c r="B35" s="23"/>
      <c r="I35" s="229"/>
    </row>
    <row r="36" spans="1:9" s="7" customFormat="1" ht="14.25">
      <c r="A36" s="259"/>
      <c r="B36" s="23"/>
      <c r="I36" s="229"/>
    </row>
    <row r="37" spans="1:9" s="7" customFormat="1" ht="14.25">
      <c r="A37" s="259"/>
      <c r="B37" s="23"/>
      <c r="I37" s="229"/>
    </row>
    <row r="38" spans="1:9" s="7" customFormat="1" ht="14.25">
      <c r="A38" s="259"/>
      <c r="B38" s="23"/>
      <c r="I38" s="229"/>
    </row>
    <row r="39" spans="1:9" s="7" customFormat="1" ht="14.25">
      <c r="A39" s="259"/>
      <c r="B39" s="23"/>
      <c r="I39" s="229"/>
    </row>
    <row r="40" spans="1:9" s="7" customFormat="1" ht="14.25">
      <c r="A40" s="259"/>
      <c r="B40" s="23"/>
      <c r="I40" s="229"/>
    </row>
    <row r="41" spans="1:9" s="7" customFormat="1" ht="14.25">
      <c r="A41" s="259"/>
      <c r="B41" s="23"/>
      <c r="I41" s="229"/>
    </row>
    <row r="42" spans="1:9" s="7" customFormat="1" ht="14.25">
      <c r="A42" s="259"/>
      <c r="B42" s="23"/>
      <c r="I42" s="229"/>
    </row>
    <row r="43" spans="1:9" s="7" customFormat="1" ht="14.25">
      <c r="A43" s="259"/>
      <c r="B43" s="23"/>
      <c r="I43" s="229"/>
    </row>
    <row r="44" spans="1:9" s="7" customFormat="1" ht="14.25">
      <c r="A44" s="259"/>
      <c r="B44" s="23"/>
      <c r="I44" s="229"/>
    </row>
    <row r="45" spans="1:9" s="7" customFormat="1" ht="14.25">
      <c r="A45" s="259"/>
      <c r="B45" s="23"/>
      <c r="I45" s="229"/>
    </row>
    <row r="46" spans="1:9" s="7" customFormat="1" ht="14.25">
      <c r="A46" s="259"/>
      <c r="B46" s="23"/>
      <c r="I46" s="229"/>
    </row>
    <row r="47" spans="1:9" s="7" customFormat="1" ht="14.25">
      <c r="A47" s="259"/>
      <c r="B47" s="23"/>
      <c r="I47" s="229"/>
    </row>
    <row r="48" spans="1:9" s="7" customFormat="1" ht="14.25">
      <c r="A48" s="259"/>
      <c r="B48" s="23"/>
      <c r="I48" s="229"/>
    </row>
    <row r="49" spans="1:9" s="7" customFormat="1" ht="14.25">
      <c r="A49" s="259"/>
      <c r="B49" s="23"/>
      <c r="I49" s="229"/>
    </row>
    <row r="50" spans="1:9" s="7" customFormat="1" ht="14.25">
      <c r="A50" s="259"/>
      <c r="B50" s="23"/>
      <c r="I50" s="229"/>
    </row>
    <row r="51" spans="1:9" s="7" customFormat="1" ht="14.25">
      <c r="A51" s="259"/>
      <c r="B51" s="23"/>
      <c r="I51" s="229"/>
    </row>
    <row r="52" spans="1:9" s="7" customFormat="1" ht="14.25">
      <c r="A52" s="259"/>
      <c r="B52" s="23"/>
      <c r="I52" s="229"/>
    </row>
    <row r="53" spans="1:9" s="7" customFormat="1" ht="14.25">
      <c r="A53" s="259"/>
      <c r="B53" s="23"/>
      <c r="I53" s="229"/>
    </row>
    <row r="54" spans="1:9" s="7" customFormat="1" ht="14.25">
      <c r="A54" s="259"/>
      <c r="B54" s="23"/>
      <c r="I54" s="229"/>
    </row>
    <row r="55" spans="1:9" s="7" customFormat="1" ht="14.25">
      <c r="A55" s="259"/>
      <c r="B55" s="23"/>
      <c r="I55" s="229"/>
    </row>
    <row r="56" spans="1:9" s="7" customFormat="1" ht="14.25">
      <c r="A56" s="259"/>
      <c r="B56" s="23"/>
      <c r="I56" s="229"/>
    </row>
    <row r="57" spans="1:9" s="7" customFormat="1" ht="14.25">
      <c r="A57" s="259"/>
      <c r="B57" s="23"/>
      <c r="I57" s="229"/>
    </row>
    <row r="58" spans="1:9" s="7" customFormat="1" ht="14.25">
      <c r="A58" s="259"/>
      <c r="B58" s="23"/>
      <c r="I58" s="229"/>
    </row>
    <row r="59" spans="1:9" s="7" customFormat="1" ht="14.25">
      <c r="A59" s="259"/>
      <c r="B59" s="23"/>
      <c r="I59" s="229"/>
    </row>
    <row r="60" spans="1:9" s="7" customFormat="1" ht="14.25">
      <c r="A60" s="259"/>
      <c r="B60" s="23"/>
      <c r="I60" s="229"/>
    </row>
    <row r="61" spans="1:9" s="7" customFormat="1" ht="14.25">
      <c r="A61" s="259"/>
      <c r="B61" s="23"/>
      <c r="I61" s="229"/>
    </row>
    <row r="62" spans="1:9" s="7" customFormat="1" ht="14.25">
      <c r="A62" s="259"/>
      <c r="B62" s="23"/>
      <c r="I62" s="229"/>
    </row>
    <row r="63" spans="1:9" s="7" customFormat="1" ht="14.25">
      <c r="A63" s="259"/>
      <c r="B63" s="23"/>
      <c r="I63" s="229"/>
    </row>
    <row r="64" spans="1:9" s="7" customFormat="1" ht="14.25">
      <c r="A64" s="259"/>
      <c r="B64" s="23"/>
      <c r="I64" s="229"/>
    </row>
    <row r="65" spans="1:9" s="7" customFormat="1" ht="14.25">
      <c r="A65" s="259"/>
      <c r="B65" s="23"/>
      <c r="I65" s="229"/>
    </row>
    <row r="66" spans="1:9" s="7" customFormat="1" ht="14.25">
      <c r="A66" s="259"/>
      <c r="B66" s="23"/>
      <c r="I66" s="229"/>
    </row>
    <row r="67" spans="1:9" s="7" customFormat="1" ht="14.25">
      <c r="A67" s="259"/>
      <c r="B67" s="23"/>
      <c r="I67" s="229"/>
    </row>
    <row r="68" spans="1:9" s="7" customFormat="1" ht="14.25">
      <c r="A68" s="259"/>
      <c r="B68" s="23"/>
      <c r="I68" s="229"/>
    </row>
    <row r="69" spans="1:9" s="7" customFormat="1" ht="14.25">
      <c r="A69" s="259"/>
      <c r="B69" s="23"/>
      <c r="I69" s="229"/>
    </row>
    <row r="70" spans="1:9" s="7" customFormat="1" ht="14.25">
      <c r="A70" s="259"/>
      <c r="B70" s="23"/>
      <c r="I70" s="229"/>
    </row>
    <row r="71" spans="1:9" s="7" customFormat="1" ht="14.25">
      <c r="A71" s="259"/>
      <c r="B71" s="23"/>
      <c r="I71" s="229"/>
    </row>
    <row r="72" spans="1:9" s="7" customFormat="1" ht="14.25">
      <c r="A72" s="259"/>
      <c r="B72" s="23"/>
      <c r="I72" s="229"/>
    </row>
    <row r="73" spans="1:9" s="7" customFormat="1" ht="14.25">
      <c r="A73" s="259"/>
      <c r="B73" s="23"/>
      <c r="I73" s="229"/>
    </row>
    <row r="74" spans="1:9" s="7" customFormat="1" ht="14.25">
      <c r="A74" s="259"/>
      <c r="B74" s="23"/>
      <c r="I74" s="229"/>
    </row>
    <row r="75" spans="1:9" s="7" customFormat="1" ht="14.25">
      <c r="A75" s="259"/>
      <c r="B75" s="23"/>
      <c r="I75" s="229"/>
    </row>
    <row r="76" spans="1:9" s="7" customFormat="1" ht="14.25">
      <c r="A76" s="259"/>
      <c r="B76" s="23"/>
      <c r="I76" s="229"/>
    </row>
    <row r="77" spans="1:9" s="7" customFormat="1" ht="14.25">
      <c r="A77" s="259"/>
      <c r="B77" s="23"/>
      <c r="I77" s="229"/>
    </row>
    <row r="78" spans="1:9" s="7" customFormat="1" ht="14.25">
      <c r="A78" s="259"/>
      <c r="B78" s="23"/>
      <c r="I78" s="229"/>
    </row>
    <row r="79" spans="1:9" s="7" customFormat="1" ht="14.25">
      <c r="A79" s="259"/>
      <c r="B79" s="23"/>
      <c r="I79" s="229"/>
    </row>
    <row r="80" spans="1:9" s="7" customFormat="1" ht="14.25">
      <c r="A80" s="259"/>
      <c r="B80" s="23"/>
      <c r="I80" s="229"/>
    </row>
    <row r="81" spans="1:9" s="7" customFormat="1" ht="14.25">
      <c r="A81" s="259"/>
      <c r="B81" s="23"/>
      <c r="I81" s="229"/>
    </row>
    <row r="82" spans="1:9" s="7" customFormat="1" ht="14.25">
      <c r="A82" s="259"/>
      <c r="B82" s="23"/>
      <c r="I82" s="229"/>
    </row>
    <row r="83" spans="1:9" s="7" customFormat="1" ht="14.25">
      <c r="A83" s="259"/>
      <c r="B83" s="23"/>
      <c r="I83" s="229"/>
    </row>
    <row r="84" spans="1:9" s="7" customFormat="1" ht="14.25">
      <c r="A84" s="259"/>
      <c r="B84" s="23"/>
      <c r="I84" s="229"/>
    </row>
    <row r="85" spans="1:9" s="7" customFormat="1" ht="14.25">
      <c r="A85" s="259"/>
      <c r="B85" s="23"/>
      <c r="I85" s="229"/>
    </row>
    <row r="86" spans="1:9" s="7" customFormat="1" ht="14.25">
      <c r="A86" s="259"/>
      <c r="B86" s="23"/>
      <c r="I86" s="229"/>
    </row>
    <row r="87" spans="1:9" s="7" customFormat="1" ht="14.25">
      <c r="A87" s="259"/>
      <c r="B87" s="23"/>
      <c r="I87" s="229"/>
    </row>
    <row r="88" spans="1:9" s="7" customFormat="1" ht="14.25">
      <c r="A88" s="259"/>
      <c r="B88" s="23"/>
      <c r="I88" s="229"/>
    </row>
    <row r="89" spans="1:9" s="7" customFormat="1" ht="14.25">
      <c r="A89" s="259"/>
      <c r="B89" s="23"/>
      <c r="I89" s="229"/>
    </row>
    <row r="90" spans="1:9" s="7" customFormat="1" ht="14.25">
      <c r="A90" s="259"/>
      <c r="B90" s="23"/>
      <c r="I90" s="229"/>
    </row>
    <row r="91" spans="1:9" s="7" customFormat="1" ht="14.25">
      <c r="A91" s="259"/>
      <c r="B91" s="23"/>
      <c r="I91" s="229"/>
    </row>
    <row r="92" spans="1:9" s="7" customFormat="1" ht="14.25">
      <c r="A92" s="259"/>
      <c r="B92" s="23"/>
      <c r="I92" s="229"/>
    </row>
    <row r="93" spans="1:9" s="7" customFormat="1" ht="14.25">
      <c r="A93" s="259"/>
      <c r="B93" s="23"/>
      <c r="I93" s="229"/>
    </row>
    <row r="94" spans="1:9" s="7" customFormat="1" ht="14.25">
      <c r="A94" s="259"/>
      <c r="B94" s="23"/>
      <c r="I94" s="229"/>
    </row>
    <row r="95" spans="1:9" s="7" customFormat="1" ht="14.25">
      <c r="A95" s="259"/>
      <c r="B95" s="23"/>
      <c r="I95" s="229"/>
    </row>
    <row r="96" spans="1:9" s="7" customFormat="1" ht="14.25">
      <c r="A96" s="259"/>
      <c r="B96" s="23"/>
      <c r="I96" s="229"/>
    </row>
    <row r="97" spans="1:9" s="7" customFormat="1" ht="14.25">
      <c r="A97" s="259"/>
      <c r="B97" s="23"/>
      <c r="I97" s="229"/>
    </row>
    <row r="98" spans="1:9" s="7" customFormat="1" ht="14.25">
      <c r="A98" s="259"/>
      <c r="B98" s="23"/>
      <c r="I98" s="229"/>
    </row>
    <row r="99" spans="1:9" s="7" customFormat="1" ht="14.25">
      <c r="A99" s="259"/>
      <c r="B99" s="23"/>
      <c r="I99" s="229"/>
    </row>
    <row r="100" spans="1:9" s="7" customFormat="1" ht="14.25">
      <c r="A100" s="259"/>
      <c r="B100" s="23"/>
      <c r="I100" s="229"/>
    </row>
    <row r="101" spans="1:9" s="7" customFormat="1" ht="14.25">
      <c r="A101" s="259"/>
      <c r="B101" s="23"/>
      <c r="I101" s="229"/>
    </row>
    <row r="102" spans="1:9" s="7" customFormat="1" ht="14.25">
      <c r="A102" s="259"/>
      <c r="B102" s="23"/>
      <c r="I102" s="229"/>
    </row>
    <row r="103" spans="1:9" s="7" customFormat="1" ht="14.25">
      <c r="A103" s="259"/>
      <c r="B103" s="23"/>
      <c r="I103" s="229"/>
    </row>
    <row r="104" spans="1:9" s="7" customFormat="1" ht="14.25">
      <c r="A104" s="259"/>
      <c r="B104" s="23"/>
      <c r="I104" s="229"/>
    </row>
    <row r="105" spans="1:9" s="7" customFormat="1" ht="14.25">
      <c r="A105" s="259"/>
      <c r="B105" s="23"/>
      <c r="I105" s="229"/>
    </row>
    <row r="106" spans="1:9" s="7" customFormat="1" ht="14.25">
      <c r="A106" s="259"/>
      <c r="B106" s="23"/>
      <c r="I106" s="229"/>
    </row>
    <row r="107" spans="1:9" s="7" customFormat="1" ht="14.25">
      <c r="A107" s="259"/>
      <c r="B107" s="23"/>
      <c r="I107" s="229"/>
    </row>
    <row r="108" spans="1:9" s="7" customFormat="1" ht="14.25">
      <c r="A108" s="259"/>
      <c r="B108" s="23"/>
      <c r="I108" s="229"/>
    </row>
    <row r="109" spans="1:9" s="7" customFormat="1" ht="14.25">
      <c r="A109" s="259"/>
      <c r="B109" s="23"/>
      <c r="I109" s="229"/>
    </row>
    <row r="110" spans="1:9" s="7" customFormat="1" ht="14.25">
      <c r="A110" s="259"/>
      <c r="B110" s="23"/>
      <c r="I110" s="229"/>
    </row>
    <row r="111" spans="1:9" s="7" customFormat="1" ht="14.25">
      <c r="A111" s="259"/>
      <c r="B111" s="23"/>
      <c r="I111" s="229"/>
    </row>
    <row r="112" spans="1:9" s="7" customFormat="1" ht="14.25">
      <c r="A112" s="259"/>
      <c r="B112" s="23"/>
      <c r="I112" s="229"/>
    </row>
  </sheetData>
  <sheetProtection/>
  <mergeCells count="1">
    <mergeCell ref="D4:I4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CG129"/>
  <sheetViews>
    <sheetView zoomScalePageLayoutView="0" workbookViewId="0" topLeftCell="A1">
      <selection activeCell="AU15" sqref="AU15"/>
    </sheetView>
  </sheetViews>
  <sheetFormatPr defaultColWidth="9.140625" defaultRowHeight="12" customHeight="1" outlineLevelRow="2" outlineLevelCol="1"/>
  <cols>
    <col min="1" max="1" width="15.8515625" style="218" customWidth="1"/>
    <col min="2" max="2" width="3.7109375" style="2" customWidth="1"/>
    <col min="3" max="3" width="40.28125" style="7" customWidth="1"/>
    <col min="4" max="4" width="10.28125" style="3" bestFit="1" customWidth="1"/>
    <col min="5" max="5" width="9.140625" style="3" customWidth="1"/>
    <col min="6" max="6" width="7.7109375" style="3" customWidth="1"/>
    <col min="7" max="8" width="7.140625" style="3" customWidth="1"/>
    <col min="9" max="9" width="16.421875" style="5" customWidth="1"/>
    <col min="10" max="10" width="4.57421875" style="199" customWidth="1"/>
    <col min="11" max="12" width="6.00390625" style="199" hidden="1" customWidth="1" outlineLevel="1"/>
    <col min="13" max="46" width="5.140625" style="199" hidden="1" customWidth="1" outlineLevel="1"/>
    <col min="47" max="47" width="4.00390625" style="199" customWidth="1" collapsed="1"/>
    <col min="48" max="83" width="4.00390625" style="199" hidden="1" customWidth="1" outlineLevel="1"/>
    <col min="84" max="84" width="9.140625" style="7" customWidth="1" collapsed="1"/>
    <col min="85" max="85" width="9.140625" style="7" customWidth="1"/>
    <col min="86" max="16384" width="9.140625" style="199" customWidth="1"/>
  </cols>
  <sheetData>
    <row r="1" spans="2:9" ht="17.25">
      <c r="B1" s="219"/>
      <c r="C1" s="220" t="s">
        <v>90</v>
      </c>
      <c r="D1" s="221"/>
      <c r="E1" s="221"/>
      <c r="F1" s="221"/>
      <c r="G1" s="221"/>
      <c r="H1" s="221"/>
      <c r="I1" s="199"/>
    </row>
    <row r="2" spans="2:9" ht="17.25">
      <c r="B2" s="219"/>
      <c r="C2" s="224" t="s">
        <v>91</v>
      </c>
      <c r="D2" s="225"/>
      <c r="E2" s="225"/>
      <c r="F2" s="225"/>
      <c r="G2" s="225"/>
      <c r="H2" s="225"/>
      <c r="I2" s="225"/>
    </row>
    <row r="3" spans="2:9" ht="21" thickBot="1">
      <c r="B3" s="23"/>
      <c r="C3" s="226" t="s">
        <v>106</v>
      </c>
      <c r="D3" s="227"/>
      <c r="E3" s="227"/>
      <c r="F3" s="228"/>
      <c r="G3" s="228"/>
      <c r="H3" s="228"/>
      <c r="I3" s="166"/>
    </row>
    <row r="4" spans="2:83" ht="12" customHeight="1" thickBot="1">
      <c r="B4" s="230" t="s">
        <v>8</v>
      </c>
      <c r="C4" s="231" t="s">
        <v>9</v>
      </c>
      <c r="D4" s="316" t="s">
        <v>93</v>
      </c>
      <c r="E4" s="317"/>
      <c r="F4" s="317"/>
      <c r="G4" s="318"/>
      <c r="H4" s="318"/>
      <c r="I4" s="319"/>
      <c r="K4" s="232">
        <v>1</v>
      </c>
      <c r="L4" s="232">
        <v>2</v>
      </c>
      <c r="M4" s="232">
        <v>3</v>
      </c>
      <c r="N4" s="232">
        <v>4</v>
      </c>
      <c r="O4" s="232">
        <v>5</v>
      </c>
      <c r="P4" s="232">
        <v>6</v>
      </c>
      <c r="Q4" s="232">
        <v>7</v>
      </c>
      <c r="R4" s="232">
        <v>8</v>
      </c>
      <c r="S4" s="232">
        <v>9</v>
      </c>
      <c r="T4" s="232">
        <v>10</v>
      </c>
      <c r="U4" s="232">
        <v>11</v>
      </c>
      <c r="V4" s="232">
        <v>12</v>
      </c>
      <c r="W4" s="232">
        <v>13</v>
      </c>
      <c r="X4" s="232">
        <v>14</v>
      </c>
      <c r="Y4" s="232">
        <v>15</v>
      </c>
      <c r="Z4" s="232">
        <v>16</v>
      </c>
      <c r="AA4" s="232">
        <v>17</v>
      </c>
      <c r="AB4" s="232">
        <v>18</v>
      </c>
      <c r="AC4" s="232">
        <v>19</v>
      </c>
      <c r="AD4" s="232">
        <v>20</v>
      </c>
      <c r="AE4" s="232">
        <v>21</v>
      </c>
      <c r="AF4" s="232">
        <v>22</v>
      </c>
      <c r="AG4" s="232">
        <v>23</v>
      </c>
      <c r="AH4" s="232">
        <v>24</v>
      </c>
      <c r="AI4" s="232">
        <v>25</v>
      </c>
      <c r="AJ4" s="232">
        <v>26</v>
      </c>
      <c r="AK4" s="232">
        <v>27</v>
      </c>
      <c r="AL4" s="232">
        <v>28</v>
      </c>
      <c r="AM4" s="232">
        <v>29</v>
      </c>
      <c r="AN4" s="232">
        <v>30</v>
      </c>
      <c r="AO4" s="232">
        <v>31</v>
      </c>
      <c r="AP4" s="232">
        <v>32</v>
      </c>
      <c r="AQ4" s="232">
        <v>33</v>
      </c>
      <c r="AR4" s="232">
        <v>34</v>
      </c>
      <c r="AS4" s="232">
        <v>35</v>
      </c>
      <c r="AT4" s="232">
        <v>36</v>
      </c>
      <c r="AV4" s="232">
        <v>1</v>
      </c>
      <c r="AW4" s="232">
        <v>2</v>
      </c>
      <c r="AX4" s="232">
        <v>3</v>
      </c>
      <c r="AY4" s="232">
        <v>4</v>
      </c>
      <c r="AZ4" s="232">
        <v>5</v>
      </c>
      <c r="BA4" s="232">
        <v>6</v>
      </c>
      <c r="BB4" s="232">
        <v>7</v>
      </c>
      <c r="BC4" s="232">
        <v>8</v>
      </c>
      <c r="BD4" s="232">
        <v>9</v>
      </c>
      <c r="BE4" s="232">
        <v>10</v>
      </c>
      <c r="BF4" s="232">
        <v>11</v>
      </c>
      <c r="BG4" s="232">
        <v>12</v>
      </c>
      <c r="BH4" s="232">
        <v>13</v>
      </c>
      <c r="BI4" s="232">
        <v>14</v>
      </c>
      <c r="BJ4" s="232">
        <v>15</v>
      </c>
      <c r="BK4" s="232">
        <v>16</v>
      </c>
      <c r="BL4" s="232">
        <v>17</v>
      </c>
      <c r="BM4" s="232">
        <v>18</v>
      </c>
      <c r="BN4" s="232">
        <v>19</v>
      </c>
      <c r="BO4" s="232">
        <v>20</v>
      </c>
      <c r="BP4" s="232">
        <v>21</v>
      </c>
      <c r="BQ4" s="232">
        <v>22</v>
      </c>
      <c r="BR4" s="232">
        <v>23</v>
      </c>
      <c r="BS4" s="232">
        <v>24</v>
      </c>
      <c r="BT4" s="232">
        <v>25</v>
      </c>
      <c r="BU4" s="232">
        <v>26</v>
      </c>
      <c r="BV4" s="232">
        <v>27</v>
      </c>
      <c r="BW4" s="232">
        <v>28</v>
      </c>
      <c r="BX4" s="232">
        <v>29</v>
      </c>
      <c r="BY4" s="232">
        <v>30</v>
      </c>
      <c r="BZ4" s="232">
        <v>31</v>
      </c>
      <c r="CA4" s="232">
        <v>32</v>
      </c>
      <c r="CB4" s="232">
        <v>33</v>
      </c>
      <c r="CC4" s="232">
        <v>34</v>
      </c>
      <c r="CD4" s="232">
        <v>35</v>
      </c>
      <c r="CE4" s="232">
        <v>36</v>
      </c>
    </row>
    <row r="5" spans="2:83" ht="15.75" customHeight="1" thickBot="1">
      <c r="B5" s="233"/>
      <c r="C5" s="234"/>
      <c r="D5" s="235" t="s">
        <v>20</v>
      </c>
      <c r="E5" s="236" t="s">
        <v>94</v>
      </c>
      <c r="F5" s="237" t="s">
        <v>22</v>
      </c>
      <c r="G5" s="238" t="s">
        <v>23</v>
      </c>
      <c r="H5" s="238" t="s">
        <v>24</v>
      </c>
      <c r="I5" s="261" t="s">
        <v>95</v>
      </c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V5" s="240" t="s">
        <v>125</v>
      </c>
      <c r="AW5" s="240" t="s">
        <v>125</v>
      </c>
      <c r="AX5" s="240" t="s">
        <v>125</v>
      </c>
      <c r="AY5" s="240" t="s">
        <v>125</v>
      </c>
      <c r="AZ5" s="240" t="s">
        <v>125</v>
      </c>
      <c r="BA5" s="240" t="s">
        <v>125</v>
      </c>
      <c r="BB5" s="240" t="s">
        <v>125</v>
      </c>
      <c r="BC5" s="240" t="s">
        <v>125</v>
      </c>
      <c r="BD5" s="240" t="s">
        <v>125</v>
      </c>
      <c r="BE5" s="240" t="s">
        <v>125</v>
      </c>
      <c r="BF5" s="240" t="s">
        <v>125</v>
      </c>
      <c r="BG5" s="240" t="s">
        <v>125</v>
      </c>
      <c r="BH5" s="240" t="s">
        <v>125</v>
      </c>
      <c r="BI5" s="240" t="s">
        <v>125</v>
      </c>
      <c r="BJ5" s="240" t="s">
        <v>125</v>
      </c>
      <c r="BK5" s="240" t="s">
        <v>125</v>
      </c>
      <c r="BL5" s="240" t="s">
        <v>125</v>
      </c>
      <c r="BM5" s="240" t="s">
        <v>125</v>
      </c>
      <c r="BN5" s="240" t="s">
        <v>125</v>
      </c>
      <c r="BO5" s="240" t="s">
        <v>125</v>
      </c>
      <c r="BP5" s="240" t="s">
        <v>125</v>
      </c>
      <c r="BQ5" s="240" t="s">
        <v>125</v>
      </c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</row>
    <row r="6" spans="2:83" ht="24.75" customHeight="1">
      <c r="B6" s="241"/>
      <c r="C6" s="242"/>
      <c r="D6" s="262"/>
      <c r="E6" s="263"/>
      <c r="F6" s="263"/>
      <c r="G6" s="264"/>
      <c r="H6" s="264"/>
      <c r="I6" s="265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V6" s="240" t="s">
        <v>125</v>
      </c>
      <c r="AW6" s="240" t="s">
        <v>125</v>
      </c>
      <c r="AX6" s="240" t="s">
        <v>125</v>
      </c>
      <c r="AY6" s="240" t="s">
        <v>125</v>
      </c>
      <c r="AZ6" s="240" t="s">
        <v>125</v>
      </c>
      <c r="BA6" s="240" t="s">
        <v>125</v>
      </c>
      <c r="BB6" s="240" t="s">
        <v>125</v>
      </c>
      <c r="BC6" s="240" t="s">
        <v>125</v>
      </c>
      <c r="BD6" s="240" t="s">
        <v>125</v>
      </c>
      <c r="BE6" s="240" t="s">
        <v>125</v>
      </c>
      <c r="BF6" s="240" t="s">
        <v>125</v>
      </c>
      <c r="BG6" s="240" t="s">
        <v>125</v>
      </c>
      <c r="BH6" s="240" t="s">
        <v>125</v>
      </c>
      <c r="BI6" s="240" t="s">
        <v>125</v>
      </c>
      <c r="BJ6" s="240" t="s">
        <v>125</v>
      </c>
      <c r="BK6" s="240" t="s">
        <v>125</v>
      </c>
      <c r="BL6" s="240" t="s">
        <v>125</v>
      </c>
      <c r="BM6" s="240" t="s">
        <v>125</v>
      </c>
      <c r="BN6" s="240" t="s">
        <v>125</v>
      </c>
      <c r="BO6" s="240" t="s">
        <v>125</v>
      </c>
      <c r="BP6" s="240" t="s">
        <v>125</v>
      </c>
      <c r="BQ6" s="240" t="s">
        <v>125</v>
      </c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</row>
    <row r="7" spans="1:85" ht="24.75" customHeight="1">
      <c r="A7" s="247">
        <v>1</v>
      </c>
      <c r="B7" s="73">
        <v>4</v>
      </c>
      <c r="C7" s="74" t="s">
        <v>109</v>
      </c>
      <c r="D7" s="249">
        <v>169</v>
      </c>
      <c r="E7" s="250">
        <v>0</v>
      </c>
      <c r="F7" s="250">
        <v>0</v>
      </c>
      <c r="G7" s="250">
        <v>0</v>
      </c>
      <c r="H7" s="250">
        <v>0</v>
      </c>
      <c r="I7" s="251">
        <v>169</v>
      </c>
      <c r="K7" s="240">
        <v>5340</v>
      </c>
      <c r="L7" s="240">
        <v>5340</v>
      </c>
      <c r="M7" s="240">
        <v>5340</v>
      </c>
      <c r="N7" s="240">
        <v>5340</v>
      </c>
      <c r="O7" s="240">
        <v>5340</v>
      </c>
      <c r="P7" s="240">
        <v>5340</v>
      </c>
      <c r="Q7" s="240">
        <v>5340</v>
      </c>
      <c r="R7" s="240">
        <v>5340</v>
      </c>
      <c r="S7" s="240">
        <v>5340</v>
      </c>
      <c r="T7" s="240" t="s">
        <v>132</v>
      </c>
      <c r="U7" s="240" t="s">
        <v>125</v>
      </c>
      <c r="V7" s="240" t="s">
        <v>125</v>
      </c>
      <c r="W7" s="240" t="s">
        <v>125</v>
      </c>
      <c r="X7" s="240" t="s">
        <v>125</v>
      </c>
      <c r="Y7" s="240" t="s">
        <v>125</v>
      </c>
      <c r="Z7" s="240" t="s">
        <v>125</v>
      </c>
      <c r="AA7" s="240" t="s">
        <v>125</v>
      </c>
      <c r="AB7" s="240" t="s">
        <v>125</v>
      </c>
      <c r="AC7" s="240" t="s">
        <v>125</v>
      </c>
      <c r="AD7" s="240" t="s">
        <v>125</v>
      </c>
      <c r="AE7" s="240" t="s">
        <v>125</v>
      </c>
      <c r="AF7" s="240" t="s">
        <v>125</v>
      </c>
      <c r="AG7" s="240" t="s">
        <v>125</v>
      </c>
      <c r="AH7" s="240" t="s">
        <v>125</v>
      </c>
      <c r="AI7" s="240" t="s">
        <v>125</v>
      </c>
      <c r="AJ7" s="240" t="s">
        <v>125</v>
      </c>
      <c r="AK7" s="240" t="s">
        <v>125</v>
      </c>
      <c r="AL7" s="240" t="s">
        <v>125</v>
      </c>
      <c r="AM7" s="240" t="s">
        <v>125</v>
      </c>
      <c r="AN7" s="240" t="s">
        <v>125</v>
      </c>
      <c r="AO7" s="240" t="s">
        <v>125</v>
      </c>
      <c r="AP7" s="240" t="s">
        <v>125</v>
      </c>
      <c r="AQ7" s="240" t="s">
        <v>125</v>
      </c>
      <c r="AR7" s="240" t="s">
        <v>125</v>
      </c>
      <c r="AS7" s="240" t="s">
        <v>125</v>
      </c>
      <c r="AT7" s="240" t="s">
        <v>125</v>
      </c>
      <c r="AV7" s="240" t="s">
        <v>125</v>
      </c>
      <c r="AW7" s="240" t="s">
        <v>125</v>
      </c>
      <c r="AX7" s="240" t="s">
        <v>125</v>
      </c>
      <c r="AY7" s="240" t="s">
        <v>125</v>
      </c>
      <c r="AZ7" s="240" t="s">
        <v>125</v>
      </c>
      <c r="BA7" s="240" t="s">
        <v>125</v>
      </c>
      <c r="BB7" s="240" t="s">
        <v>125</v>
      </c>
      <c r="BC7" s="240" t="s">
        <v>125</v>
      </c>
      <c r="BD7" s="240" t="s">
        <v>125</v>
      </c>
      <c r="BE7" s="240">
        <v>10</v>
      </c>
      <c r="BF7" s="240" t="s">
        <v>125</v>
      </c>
      <c r="BG7" s="240" t="s">
        <v>125</v>
      </c>
      <c r="BH7" s="240" t="s">
        <v>125</v>
      </c>
      <c r="BI7" s="240" t="s">
        <v>125</v>
      </c>
      <c r="BJ7" s="240" t="s">
        <v>125</v>
      </c>
      <c r="BK7" s="240" t="s">
        <v>125</v>
      </c>
      <c r="BL7" s="240" t="s">
        <v>125</v>
      </c>
      <c r="BM7" s="240" t="s">
        <v>125</v>
      </c>
      <c r="BN7" s="240" t="s">
        <v>125</v>
      </c>
      <c r="BO7" s="240" t="s">
        <v>125</v>
      </c>
      <c r="BP7" s="240" t="s">
        <v>125</v>
      </c>
      <c r="BQ7" s="240" t="s">
        <v>125</v>
      </c>
      <c r="BR7" s="240" t="s">
        <v>125</v>
      </c>
      <c r="BS7" s="240" t="s">
        <v>125</v>
      </c>
      <c r="BT7" s="240" t="s">
        <v>125</v>
      </c>
      <c r="BU7" s="240" t="s">
        <v>125</v>
      </c>
      <c r="BV7" s="240" t="s">
        <v>125</v>
      </c>
      <c r="BW7" s="240" t="s">
        <v>125</v>
      </c>
      <c r="BX7" s="240" t="s">
        <v>125</v>
      </c>
      <c r="BY7" s="240" t="s">
        <v>125</v>
      </c>
      <c r="BZ7" s="240" t="s">
        <v>125</v>
      </c>
      <c r="CA7" s="240" t="s">
        <v>125</v>
      </c>
      <c r="CB7" s="240" t="s">
        <v>125</v>
      </c>
      <c r="CC7" s="240" t="s">
        <v>125</v>
      </c>
      <c r="CD7" s="240" t="s">
        <v>125</v>
      </c>
      <c r="CE7" s="240" t="s">
        <v>125</v>
      </c>
      <c r="CF7" s="165"/>
      <c r="CG7" s="165"/>
    </row>
    <row r="8" spans="1:85" ht="24.75" customHeight="1">
      <c r="A8" s="247">
        <v>2</v>
      </c>
      <c r="B8" s="73">
        <v>3</v>
      </c>
      <c r="C8" s="74" t="s">
        <v>108</v>
      </c>
      <c r="D8" s="249">
        <v>942</v>
      </c>
      <c r="E8" s="250">
        <v>0</v>
      </c>
      <c r="F8" s="250">
        <v>0</v>
      </c>
      <c r="G8" s="250">
        <v>0</v>
      </c>
      <c r="H8" s="250">
        <v>0</v>
      </c>
      <c r="I8" s="251">
        <v>942</v>
      </c>
      <c r="K8" s="240">
        <v>942</v>
      </c>
      <c r="L8" s="240" t="s">
        <v>132</v>
      </c>
      <c r="M8" s="240" t="s">
        <v>125</v>
      </c>
      <c r="N8" s="240" t="s">
        <v>125</v>
      </c>
      <c r="O8" s="240" t="s">
        <v>125</v>
      </c>
      <c r="P8" s="240" t="s">
        <v>125</v>
      </c>
      <c r="Q8" s="240" t="s">
        <v>125</v>
      </c>
      <c r="R8" s="240" t="s">
        <v>125</v>
      </c>
      <c r="S8" s="240" t="s">
        <v>125</v>
      </c>
      <c r="T8" s="240" t="s">
        <v>125</v>
      </c>
      <c r="U8" s="240" t="s">
        <v>125</v>
      </c>
      <c r="V8" s="240" t="s">
        <v>125</v>
      </c>
      <c r="W8" s="240" t="s">
        <v>125</v>
      </c>
      <c r="X8" s="240" t="s">
        <v>125</v>
      </c>
      <c r="Y8" s="240" t="s">
        <v>125</v>
      </c>
      <c r="Z8" s="240" t="s">
        <v>125</v>
      </c>
      <c r="AA8" s="240" t="s">
        <v>125</v>
      </c>
      <c r="AB8" s="240" t="s">
        <v>125</v>
      </c>
      <c r="AC8" s="240" t="s">
        <v>125</v>
      </c>
      <c r="AD8" s="240" t="s">
        <v>125</v>
      </c>
      <c r="AE8" s="240" t="s">
        <v>125</v>
      </c>
      <c r="AF8" s="240" t="s">
        <v>125</v>
      </c>
      <c r="AG8" s="240" t="s">
        <v>125</v>
      </c>
      <c r="AH8" s="240" t="s">
        <v>125</v>
      </c>
      <c r="AI8" s="240" t="s">
        <v>125</v>
      </c>
      <c r="AJ8" s="240" t="s">
        <v>125</v>
      </c>
      <c r="AK8" s="240" t="s">
        <v>125</v>
      </c>
      <c r="AL8" s="240" t="s">
        <v>125</v>
      </c>
      <c r="AM8" s="240" t="s">
        <v>125</v>
      </c>
      <c r="AN8" s="240" t="s">
        <v>125</v>
      </c>
      <c r="AO8" s="240" t="s">
        <v>125</v>
      </c>
      <c r="AP8" s="240" t="s">
        <v>125</v>
      </c>
      <c r="AQ8" s="240" t="s">
        <v>125</v>
      </c>
      <c r="AR8" s="240" t="s">
        <v>125</v>
      </c>
      <c r="AS8" s="240" t="s">
        <v>125</v>
      </c>
      <c r="AT8" s="240" t="s">
        <v>125</v>
      </c>
      <c r="AV8" s="240" t="s">
        <v>125</v>
      </c>
      <c r="AW8" s="240">
        <v>2</v>
      </c>
      <c r="AX8" s="240" t="s">
        <v>125</v>
      </c>
      <c r="AY8" s="240" t="s">
        <v>125</v>
      </c>
      <c r="AZ8" s="240" t="s">
        <v>125</v>
      </c>
      <c r="BA8" s="240" t="s">
        <v>125</v>
      </c>
      <c r="BB8" s="240" t="s">
        <v>125</v>
      </c>
      <c r="BC8" s="240" t="s">
        <v>125</v>
      </c>
      <c r="BD8" s="240" t="s">
        <v>125</v>
      </c>
      <c r="BE8" s="240" t="s">
        <v>125</v>
      </c>
      <c r="BF8" s="240" t="s">
        <v>125</v>
      </c>
      <c r="BG8" s="240" t="s">
        <v>125</v>
      </c>
      <c r="BH8" s="240" t="s">
        <v>125</v>
      </c>
      <c r="BI8" s="240" t="s">
        <v>125</v>
      </c>
      <c r="BJ8" s="240" t="s">
        <v>125</v>
      </c>
      <c r="BK8" s="240" t="s">
        <v>125</v>
      </c>
      <c r="BL8" s="240" t="s">
        <v>125</v>
      </c>
      <c r="BM8" s="240" t="s">
        <v>125</v>
      </c>
      <c r="BN8" s="240" t="s">
        <v>125</v>
      </c>
      <c r="BO8" s="240" t="s">
        <v>125</v>
      </c>
      <c r="BP8" s="240" t="s">
        <v>125</v>
      </c>
      <c r="BQ8" s="240" t="s">
        <v>125</v>
      </c>
      <c r="BR8" s="240" t="s">
        <v>125</v>
      </c>
      <c r="BS8" s="240" t="s">
        <v>125</v>
      </c>
      <c r="BT8" s="240" t="s">
        <v>125</v>
      </c>
      <c r="BU8" s="240" t="s">
        <v>125</v>
      </c>
      <c r="BV8" s="240" t="s">
        <v>125</v>
      </c>
      <c r="BW8" s="240" t="s">
        <v>125</v>
      </c>
      <c r="BX8" s="240" t="s">
        <v>125</v>
      </c>
      <c r="BY8" s="240" t="s">
        <v>125</v>
      </c>
      <c r="BZ8" s="240" t="s">
        <v>125</v>
      </c>
      <c r="CA8" s="240" t="s">
        <v>125</v>
      </c>
      <c r="CB8" s="240" t="s">
        <v>125</v>
      </c>
      <c r="CC8" s="240" t="s">
        <v>125</v>
      </c>
      <c r="CD8" s="240" t="s">
        <v>125</v>
      </c>
      <c r="CE8" s="240" t="s">
        <v>125</v>
      </c>
      <c r="CF8" s="165"/>
      <c r="CG8" s="165"/>
    </row>
    <row r="9" spans="1:85" ht="24.75" customHeight="1">
      <c r="A9" s="247">
        <v>3</v>
      </c>
      <c r="B9" s="73">
        <v>20</v>
      </c>
      <c r="C9" s="74" t="s">
        <v>118</v>
      </c>
      <c r="D9" s="249">
        <v>1045</v>
      </c>
      <c r="E9" s="250">
        <v>0</v>
      </c>
      <c r="F9" s="250">
        <v>120</v>
      </c>
      <c r="G9" s="250">
        <v>0</v>
      </c>
      <c r="H9" s="250">
        <v>0</v>
      </c>
      <c r="I9" s="251">
        <v>1165</v>
      </c>
      <c r="K9" s="240" t="s">
        <v>132</v>
      </c>
      <c r="L9" s="240" t="s">
        <v>125</v>
      </c>
      <c r="M9" s="240" t="s">
        <v>125</v>
      </c>
      <c r="N9" s="240" t="s">
        <v>125</v>
      </c>
      <c r="O9" s="240" t="s">
        <v>125</v>
      </c>
      <c r="P9" s="240" t="s">
        <v>125</v>
      </c>
      <c r="Q9" s="240" t="s">
        <v>125</v>
      </c>
      <c r="R9" s="240" t="s">
        <v>125</v>
      </c>
      <c r="S9" s="240" t="s">
        <v>125</v>
      </c>
      <c r="T9" s="240" t="s">
        <v>125</v>
      </c>
      <c r="U9" s="240" t="s">
        <v>125</v>
      </c>
      <c r="V9" s="240" t="s">
        <v>125</v>
      </c>
      <c r="W9" s="240" t="s">
        <v>125</v>
      </c>
      <c r="X9" s="240" t="s">
        <v>125</v>
      </c>
      <c r="Y9" s="240" t="s">
        <v>125</v>
      </c>
      <c r="Z9" s="240" t="s">
        <v>125</v>
      </c>
      <c r="AA9" s="240" t="s">
        <v>125</v>
      </c>
      <c r="AB9" s="240" t="s">
        <v>125</v>
      </c>
      <c r="AC9" s="240" t="s">
        <v>125</v>
      </c>
      <c r="AD9" s="240" t="s">
        <v>125</v>
      </c>
      <c r="AE9" s="240" t="s">
        <v>125</v>
      </c>
      <c r="AF9" s="240" t="s">
        <v>125</v>
      </c>
      <c r="AG9" s="240" t="s">
        <v>125</v>
      </c>
      <c r="AH9" s="240" t="s">
        <v>125</v>
      </c>
      <c r="AI9" s="240" t="s">
        <v>125</v>
      </c>
      <c r="AJ9" s="240" t="s">
        <v>125</v>
      </c>
      <c r="AK9" s="240" t="s">
        <v>125</v>
      </c>
      <c r="AL9" s="240" t="s">
        <v>125</v>
      </c>
      <c r="AM9" s="240" t="s">
        <v>125</v>
      </c>
      <c r="AN9" s="240" t="s">
        <v>125</v>
      </c>
      <c r="AO9" s="240" t="s">
        <v>125</v>
      </c>
      <c r="AP9" s="240" t="s">
        <v>125</v>
      </c>
      <c r="AQ9" s="240" t="s">
        <v>125</v>
      </c>
      <c r="AR9" s="240" t="s">
        <v>125</v>
      </c>
      <c r="AS9" s="240" t="s">
        <v>125</v>
      </c>
      <c r="AT9" s="240" t="s">
        <v>125</v>
      </c>
      <c r="AV9" s="240">
        <v>1</v>
      </c>
      <c r="AW9" s="240" t="s">
        <v>125</v>
      </c>
      <c r="AX9" s="240" t="s">
        <v>125</v>
      </c>
      <c r="AY9" s="240" t="s">
        <v>125</v>
      </c>
      <c r="AZ9" s="240" t="s">
        <v>125</v>
      </c>
      <c r="BA9" s="240" t="s">
        <v>125</v>
      </c>
      <c r="BB9" s="240" t="s">
        <v>125</v>
      </c>
      <c r="BC9" s="240" t="s">
        <v>125</v>
      </c>
      <c r="BD9" s="240" t="s">
        <v>125</v>
      </c>
      <c r="BE9" s="240" t="s">
        <v>125</v>
      </c>
      <c r="BF9" s="240" t="s">
        <v>125</v>
      </c>
      <c r="BG9" s="240" t="s">
        <v>125</v>
      </c>
      <c r="BH9" s="240" t="s">
        <v>125</v>
      </c>
      <c r="BI9" s="240" t="s">
        <v>125</v>
      </c>
      <c r="BJ9" s="240" t="s">
        <v>125</v>
      </c>
      <c r="BK9" s="240" t="s">
        <v>125</v>
      </c>
      <c r="BL9" s="240" t="s">
        <v>125</v>
      </c>
      <c r="BM9" s="240" t="s">
        <v>125</v>
      </c>
      <c r="BN9" s="240" t="s">
        <v>125</v>
      </c>
      <c r="BO9" s="240" t="s">
        <v>125</v>
      </c>
      <c r="BP9" s="240" t="s">
        <v>125</v>
      </c>
      <c r="BQ9" s="240" t="s">
        <v>125</v>
      </c>
      <c r="BR9" s="240" t="s">
        <v>125</v>
      </c>
      <c r="BS9" s="240" t="s">
        <v>125</v>
      </c>
      <c r="BT9" s="240" t="s">
        <v>125</v>
      </c>
      <c r="BU9" s="240" t="s">
        <v>125</v>
      </c>
      <c r="BV9" s="240" t="s">
        <v>125</v>
      </c>
      <c r="BW9" s="240" t="s">
        <v>125</v>
      </c>
      <c r="BX9" s="240" t="s">
        <v>125</v>
      </c>
      <c r="BY9" s="240" t="s">
        <v>125</v>
      </c>
      <c r="BZ9" s="240" t="s">
        <v>125</v>
      </c>
      <c r="CA9" s="240" t="s">
        <v>125</v>
      </c>
      <c r="CB9" s="240" t="s">
        <v>125</v>
      </c>
      <c r="CC9" s="240" t="s">
        <v>125</v>
      </c>
      <c r="CD9" s="240" t="s">
        <v>125</v>
      </c>
      <c r="CE9" s="240" t="s">
        <v>125</v>
      </c>
      <c r="CF9" s="165"/>
      <c r="CG9" s="165"/>
    </row>
    <row r="10" spans="1:85" ht="24.75" customHeight="1">
      <c r="A10" s="247">
        <v>4</v>
      </c>
      <c r="B10" s="73">
        <v>9</v>
      </c>
      <c r="C10" s="74" t="s">
        <v>113</v>
      </c>
      <c r="D10" s="249">
        <v>1317</v>
      </c>
      <c r="E10" s="250">
        <v>0</v>
      </c>
      <c r="F10" s="250">
        <v>180</v>
      </c>
      <c r="G10" s="250">
        <v>0</v>
      </c>
      <c r="H10" s="250">
        <v>0</v>
      </c>
      <c r="I10" s="251">
        <v>1497</v>
      </c>
      <c r="K10" s="240">
        <v>1731</v>
      </c>
      <c r="L10" s="240">
        <v>1731</v>
      </c>
      <c r="M10" s="240">
        <v>1731</v>
      </c>
      <c r="N10" s="240">
        <v>1731</v>
      </c>
      <c r="O10" s="240" t="s">
        <v>132</v>
      </c>
      <c r="P10" s="240" t="s">
        <v>125</v>
      </c>
      <c r="Q10" s="240" t="s">
        <v>125</v>
      </c>
      <c r="R10" s="240" t="s">
        <v>125</v>
      </c>
      <c r="S10" s="240" t="s">
        <v>125</v>
      </c>
      <c r="T10" s="240" t="s">
        <v>125</v>
      </c>
      <c r="U10" s="240" t="s">
        <v>125</v>
      </c>
      <c r="V10" s="240" t="s">
        <v>125</v>
      </c>
      <c r="W10" s="240" t="s">
        <v>125</v>
      </c>
      <c r="X10" s="240" t="s">
        <v>125</v>
      </c>
      <c r="Y10" s="240" t="s">
        <v>125</v>
      </c>
      <c r="Z10" s="240" t="s">
        <v>125</v>
      </c>
      <c r="AA10" s="240" t="s">
        <v>125</v>
      </c>
      <c r="AB10" s="240" t="s">
        <v>125</v>
      </c>
      <c r="AC10" s="240" t="s">
        <v>125</v>
      </c>
      <c r="AD10" s="240" t="s">
        <v>125</v>
      </c>
      <c r="AE10" s="240" t="s">
        <v>125</v>
      </c>
      <c r="AF10" s="240" t="s">
        <v>125</v>
      </c>
      <c r="AG10" s="240" t="s">
        <v>125</v>
      </c>
      <c r="AH10" s="240" t="s">
        <v>125</v>
      </c>
      <c r="AI10" s="240" t="s">
        <v>125</v>
      </c>
      <c r="AJ10" s="240" t="s">
        <v>125</v>
      </c>
      <c r="AK10" s="240" t="s">
        <v>125</v>
      </c>
      <c r="AL10" s="240" t="s">
        <v>125</v>
      </c>
      <c r="AM10" s="240" t="s">
        <v>125</v>
      </c>
      <c r="AN10" s="240" t="s">
        <v>125</v>
      </c>
      <c r="AO10" s="240" t="s">
        <v>125</v>
      </c>
      <c r="AP10" s="240" t="s">
        <v>125</v>
      </c>
      <c r="AQ10" s="240" t="s">
        <v>125</v>
      </c>
      <c r="AR10" s="240" t="s">
        <v>125</v>
      </c>
      <c r="AS10" s="240" t="s">
        <v>125</v>
      </c>
      <c r="AT10" s="240" t="s">
        <v>125</v>
      </c>
      <c r="AV10" s="240" t="s">
        <v>125</v>
      </c>
      <c r="AW10" s="240" t="s">
        <v>125</v>
      </c>
      <c r="AX10" s="240" t="s">
        <v>125</v>
      </c>
      <c r="AY10" s="240" t="s">
        <v>125</v>
      </c>
      <c r="AZ10" s="240">
        <v>5</v>
      </c>
      <c r="BA10" s="240" t="s">
        <v>125</v>
      </c>
      <c r="BB10" s="240" t="s">
        <v>125</v>
      </c>
      <c r="BC10" s="240" t="s">
        <v>125</v>
      </c>
      <c r="BD10" s="240" t="s">
        <v>125</v>
      </c>
      <c r="BE10" s="240" t="s">
        <v>125</v>
      </c>
      <c r="BF10" s="240" t="s">
        <v>125</v>
      </c>
      <c r="BG10" s="240" t="s">
        <v>125</v>
      </c>
      <c r="BH10" s="240" t="s">
        <v>125</v>
      </c>
      <c r="BI10" s="240" t="s">
        <v>125</v>
      </c>
      <c r="BJ10" s="240" t="s">
        <v>125</v>
      </c>
      <c r="BK10" s="240" t="s">
        <v>125</v>
      </c>
      <c r="BL10" s="240" t="s">
        <v>125</v>
      </c>
      <c r="BM10" s="240" t="s">
        <v>125</v>
      </c>
      <c r="BN10" s="240" t="s">
        <v>125</v>
      </c>
      <c r="BO10" s="240" t="s">
        <v>125</v>
      </c>
      <c r="BP10" s="240" t="s">
        <v>125</v>
      </c>
      <c r="BQ10" s="240" t="s">
        <v>125</v>
      </c>
      <c r="BR10" s="240" t="s">
        <v>125</v>
      </c>
      <c r="BS10" s="240" t="s">
        <v>125</v>
      </c>
      <c r="BT10" s="240" t="s">
        <v>125</v>
      </c>
      <c r="BU10" s="240" t="s">
        <v>125</v>
      </c>
      <c r="BV10" s="240" t="s">
        <v>125</v>
      </c>
      <c r="BW10" s="240" t="s">
        <v>125</v>
      </c>
      <c r="BX10" s="240" t="s">
        <v>125</v>
      </c>
      <c r="BY10" s="240" t="s">
        <v>125</v>
      </c>
      <c r="BZ10" s="240" t="s">
        <v>125</v>
      </c>
      <c r="CA10" s="240" t="s">
        <v>125</v>
      </c>
      <c r="CB10" s="240" t="s">
        <v>125</v>
      </c>
      <c r="CC10" s="240" t="s">
        <v>125</v>
      </c>
      <c r="CD10" s="240" t="s">
        <v>125</v>
      </c>
      <c r="CE10" s="240" t="s">
        <v>125</v>
      </c>
      <c r="CF10" s="165"/>
      <c r="CG10" s="165"/>
    </row>
    <row r="11" spans="1:85" ht="24.75" customHeight="1">
      <c r="A11" s="247">
        <v>5</v>
      </c>
      <c r="B11" s="73">
        <v>5</v>
      </c>
      <c r="C11" s="74" t="s">
        <v>110</v>
      </c>
      <c r="D11" s="249">
        <v>1491</v>
      </c>
      <c r="E11" s="250">
        <v>0</v>
      </c>
      <c r="F11" s="250">
        <v>240</v>
      </c>
      <c r="G11" s="250">
        <v>0</v>
      </c>
      <c r="H11" s="250">
        <v>0</v>
      </c>
      <c r="I11" s="251">
        <v>1731</v>
      </c>
      <c r="K11" s="240" t="s">
        <v>48</v>
      </c>
      <c r="L11" s="240" t="s">
        <v>48</v>
      </c>
      <c r="M11" s="240" t="s">
        <v>48</v>
      </c>
      <c r="N11" s="240" t="s">
        <v>48</v>
      </c>
      <c r="O11" s="240" t="s">
        <v>48</v>
      </c>
      <c r="P11" s="240" t="s">
        <v>48</v>
      </c>
      <c r="Q11" s="240" t="s">
        <v>48</v>
      </c>
      <c r="R11" s="240" t="s">
        <v>48</v>
      </c>
      <c r="S11" s="240" t="s">
        <v>48</v>
      </c>
      <c r="T11" s="240" t="s">
        <v>48</v>
      </c>
      <c r="U11" s="240" t="s">
        <v>48</v>
      </c>
      <c r="V11" s="240" t="s">
        <v>48</v>
      </c>
      <c r="W11" s="240" t="s">
        <v>48</v>
      </c>
      <c r="X11" s="240" t="s">
        <v>48</v>
      </c>
      <c r="Y11" s="240" t="s">
        <v>48</v>
      </c>
      <c r="Z11" s="240" t="s">
        <v>48</v>
      </c>
      <c r="AA11" s="240" t="s">
        <v>48</v>
      </c>
      <c r="AB11" s="240" t="s">
        <v>48</v>
      </c>
      <c r="AC11" s="240" t="s">
        <v>48</v>
      </c>
      <c r="AD11" s="240" t="s">
        <v>48</v>
      </c>
      <c r="AE11" s="240" t="s">
        <v>48</v>
      </c>
      <c r="AF11" s="240" t="s">
        <v>48</v>
      </c>
      <c r="AG11" s="240" t="s">
        <v>48</v>
      </c>
      <c r="AH11" s="240" t="s">
        <v>48</v>
      </c>
      <c r="AI11" s="240" t="s">
        <v>48</v>
      </c>
      <c r="AJ11" s="240" t="s">
        <v>48</v>
      </c>
      <c r="AK11" s="240" t="s">
        <v>48</v>
      </c>
      <c r="AL11" s="240" t="s">
        <v>48</v>
      </c>
      <c r="AM11" s="240" t="s">
        <v>48</v>
      </c>
      <c r="AN11" s="240" t="s">
        <v>48</v>
      </c>
      <c r="AO11" s="240" t="s">
        <v>48</v>
      </c>
      <c r="AP11" s="240" t="s">
        <v>48</v>
      </c>
      <c r="AQ11" s="240" t="s">
        <v>48</v>
      </c>
      <c r="AR11" s="240" t="s">
        <v>48</v>
      </c>
      <c r="AS11" s="240" t="s">
        <v>48</v>
      </c>
      <c r="AT11" s="240" t="s">
        <v>48</v>
      </c>
      <c r="AV11" s="240" t="s">
        <v>125</v>
      </c>
      <c r="AW11" s="240" t="s">
        <v>125</v>
      </c>
      <c r="AX11" s="240" t="s">
        <v>125</v>
      </c>
      <c r="AY11" s="240" t="s">
        <v>125</v>
      </c>
      <c r="AZ11" s="240" t="s">
        <v>125</v>
      </c>
      <c r="BA11" s="240" t="s">
        <v>125</v>
      </c>
      <c r="BB11" s="240" t="s">
        <v>125</v>
      </c>
      <c r="BC11" s="240" t="s">
        <v>125</v>
      </c>
      <c r="BD11" s="240" t="s">
        <v>125</v>
      </c>
      <c r="BE11" s="240" t="s">
        <v>125</v>
      </c>
      <c r="BF11" s="240" t="s">
        <v>125</v>
      </c>
      <c r="BG11" s="240" t="s">
        <v>125</v>
      </c>
      <c r="BH11" s="240" t="s">
        <v>125</v>
      </c>
      <c r="BI11" s="240" t="s">
        <v>125</v>
      </c>
      <c r="BJ11" s="240" t="s">
        <v>125</v>
      </c>
      <c r="BK11" s="240" t="s">
        <v>125</v>
      </c>
      <c r="BL11" s="240" t="s">
        <v>125</v>
      </c>
      <c r="BM11" s="240" t="s">
        <v>125</v>
      </c>
      <c r="BN11" s="240" t="s">
        <v>125</v>
      </c>
      <c r="BO11" s="240" t="s">
        <v>125</v>
      </c>
      <c r="BP11" s="240" t="s">
        <v>125</v>
      </c>
      <c r="BQ11" s="240" t="s">
        <v>125</v>
      </c>
      <c r="BR11" s="240" t="s">
        <v>125</v>
      </c>
      <c r="BS11" s="240" t="s">
        <v>125</v>
      </c>
      <c r="BT11" s="240" t="s">
        <v>125</v>
      </c>
      <c r="BU11" s="240" t="s">
        <v>125</v>
      </c>
      <c r="BV11" s="240" t="s">
        <v>125</v>
      </c>
      <c r="BW11" s="240" t="s">
        <v>125</v>
      </c>
      <c r="BX11" s="240" t="s">
        <v>125</v>
      </c>
      <c r="BY11" s="240" t="s">
        <v>125</v>
      </c>
      <c r="BZ11" s="240" t="s">
        <v>125</v>
      </c>
      <c r="CA11" s="240" t="s">
        <v>125</v>
      </c>
      <c r="CB11" s="240" t="s">
        <v>125</v>
      </c>
      <c r="CC11" s="240" t="s">
        <v>125</v>
      </c>
      <c r="CD11" s="240" t="s">
        <v>125</v>
      </c>
      <c r="CE11" s="240" t="s">
        <v>125</v>
      </c>
      <c r="CF11" s="165"/>
      <c r="CG11" s="165"/>
    </row>
    <row r="12" spans="1:85" ht="24.75" customHeight="1">
      <c r="A12" s="247">
        <v>6</v>
      </c>
      <c r="B12" s="73">
        <v>7</v>
      </c>
      <c r="C12" s="74" t="s">
        <v>112</v>
      </c>
      <c r="D12" s="249">
        <v>1178</v>
      </c>
      <c r="E12" s="250">
        <v>0</v>
      </c>
      <c r="F12" s="250">
        <v>900</v>
      </c>
      <c r="G12" s="250">
        <v>0</v>
      </c>
      <c r="H12" s="250">
        <v>0</v>
      </c>
      <c r="I12" s="251">
        <v>2078</v>
      </c>
      <c r="K12" s="240">
        <v>2078</v>
      </c>
      <c r="L12" s="240">
        <v>2078</v>
      </c>
      <c r="M12" s="240">
        <v>2078</v>
      </c>
      <c r="N12" s="240">
        <v>2078</v>
      </c>
      <c r="O12" s="240">
        <v>2078</v>
      </c>
      <c r="P12" s="240" t="s">
        <v>132</v>
      </c>
      <c r="Q12" s="240" t="s">
        <v>125</v>
      </c>
      <c r="R12" s="240" t="s">
        <v>125</v>
      </c>
      <c r="S12" s="240" t="s">
        <v>125</v>
      </c>
      <c r="T12" s="240" t="s">
        <v>125</v>
      </c>
      <c r="U12" s="240" t="s">
        <v>125</v>
      </c>
      <c r="V12" s="240" t="s">
        <v>125</v>
      </c>
      <c r="W12" s="240" t="s">
        <v>125</v>
      </c>
      <c r="X12" s="240" t="s">
        <v>125</v>
      </c>
      <c r="Y12" s="240" t="s">
        <v>125</v>
      </c>
      <c r="Z12" s="240" t="s">
        <v>125</v>
      </c>
      <c r="AA12" s="240" t="s">
        <v>125</v>
      </c>
      <c r="AB12" s="240" t="s">
        <v>125</v>
      </c>
      <c r="AC12" s="240" t="s">
        <v>125</v>
      </c>
      <c r="AD12" s="240" t="s">
        <v>125</v>
      </c>
      <c r="AE12" s="240" t="s">
        <v>125</v>
      </c>
      <c r="AF12" s="240" t="s">
        <v>125</v>
      </c>
      <c r="AG12" s="240" t="s">
        <v>125</v>
      </c>
      <c r="AH12" s="240" t="s">
        <v>125</v>
      </c>
      <c r="AI12" s="240" t="s">
        <v>125</v>
      </c>
      <c r="AJ12" s="240" t="s">
        <v>125</v>
      </c>
      <c r="AK12" s="240" t="s">
        <v>125</v>
      </c>
      <c r="AL12" s="240" t="s">
        <v>125</v>
      </c>
      <c r="AM12" s="240" t="s">
        <v>125</v>
      </c>
      <c r="AN12" s="240" t="s">
        <v>125</v>
      </c>
      <c r="AO12" s="240" t="s">
        <v>125</v>
      </c>
      <c r="AP12" s="240" t="s">
        <v>125</v>
      </c>
      <c r="AQ12" s="240" t="s">
        <v>125</v>
      </c>
      <c r="AR12" s="240" t="s">
        <v>125</v>
      </c>
      <c r="AS12" s="240" t="s">
        <v>125</v>
      </c>
      <c r="AT12" s="240" t="s">
        <v>125</v>
      </c>
      <c r="AV12" s="240" t="s">
        <v>125</v>
      </c>
      <c r="AW12" s="240" t="s">
        <v>125</v>
      </c>
      <c r="AX12" s="240" t="s">
        <v>125</v>
      </c>
      <c r="AY12" s="240" t="s">
        <v>125</v>
      </c>
      <c r="AZ12" s="240" t="s">
        <v>125</v>
      </c>
      <c r="BA12" s="240">
        <v>6</v>
      </c>
      <c r="BB12" s="240" t="s">
        <v>125</v>
      </c>
      <c r="BC12" s="240" t="s">
        <v>125</v>
      </c>
      <c r="BD12" s="240" t="s">
        <v>125</v>
      </c>
      <c r="BE12" s="240" t="s">
        <v>125</v>
      </c>
      <c r="BF12" s="240" t="s">
        <v>125</v>
      </c>
      <c r="BG12" s="240" t="s">
        <v>125</v>
      </c>
      <c r="BH12" s="240" t="s">
        <v>125</v>
      </c>
      <c r="BI12" s="240" t="s">
        <v>125</v>
      </c>
      <c r="BJ12" s="240" t="s">
        <v>125</v>
      </c>
      <c r="BK12" s="240" t="s">
        <v>125</v>
      </c>
      <c r="BL12" s="240" t="s">
        <v>125</v>
      </c>
      <c r="BM12" s="240" t="s">
        <v>125</v>
      </c>
      <c r="BN12" s="240" t="s">
        <v>125</v>
      </c>
      <c r="BO12" s="240" t="s">
        <v>125</v>
      </c>
      <c r="BP12" s="240" t="s">
        <v>125</v>
      </c>
      <c r="BQ12" s="240" t="s">
        <v>125</v>
      </c>
      <c r="BR12" s="240" t="s">
        <v>125</v>
      </c>
      <c r="BS12" s="240" t="s">
        <v>125</v>
      </c>
      <c r="BT12" s="240" t="s">
        <v>125</v>
      </c>
      <c r="BU12" s="240" t="s">
        <v>125</v>
      </c>
      <c r="BV12" s="240" t="s">
        <v>125</v>
      </c>
      <c r="BW12" s="240" t="s">
        <v>125</v>
      </c>
      <c r="BX12" s="240" t="s">
        <v>125</v>
      </c>
      <c r="BY12" s="240" t="s">
        <v>125</v>
      </c>
      <c r="BZ12" s="240" t="s">
        <v>125</v>
      </c>
      <c r="CA12" s="240" t="s">
        <v>125</v>
      </c>
      <c r="CB12" s="240" t="s">
        <v>125</v>
      </c>
      <c r="CC12" s="240" t="s">
        <v>125</v>
      </c>
      <c r="CD12" s="240" t="s">
        <v>125</v>
      </c>
      <c r="CE12" s="240" t="s">
        <v>125</v>
      </c>
      <c r="CF12" s="165"/>
      <c r="CG12" s="165"/>
    </row>
    <row r="13" spans="1:85" ht="24.75" customHeight="1">
      <c r="A13" s="247">
        <v>7</v>
      </c>
      <c r="B13" s="73">
        <v>10</v>
      </c>
      <c r="C13" s="74" t="s">
        <v>114</v>
      </c>
      <c r="D13" s="249">
        <v>1346</v>
      </c>
      <c r="E13" s="250">
        <v>0</v>
      </c>
      <c r="F13" s="250">
        <v>900</v>
      </c>
      <c r="G13" s="250">
        <v>0</v>
      </c>
      <c r="H13" s="250">
        <v>0</v>
      </c>
      <c r="I13" s="251">
        <v>2246</v>
      </c>
      <c r="K13" s="240">
        <v>1497</v>
      </c>
      <c r="L13" s="240">
        <v>1497</v>
      </c>
      <c r="M13" s="240">
        <v>1497</v>
      </c>
      <c r="N13" s="240" t="s">
        <v>132</v>
      </c>
      <c r="O13" s="240" t="s">
        <v>125</v>
      </c>
      <c r="P13" s="240" t="s">
        <v>125</v>
      </c>
      <c r="Q13" s="240" t="s">
        <v>125</v>
      </c>
      <c r="R13" s="240" t="s">
        <v>125</v>
      </c>
      <c r="S13" s="240" t="s">
        <v>125</v>
      </c>
      <c r="T13" s="240" t="s">
        <v>125</v>
      </c>
      <c r="U13" s="240" t="s">
        <v>125</v>
      </c>
      <c r="V13" s="240" t="s">
        <v>125</v>
      </c>
      <c r="W13" s="240" t="s">
        <v>125</v>
      </c>
      <c r="X13" s="240" t="s">
        <v>125</v>
      </c>
      <c r="Y13" s="240" t="s">
        <v>125</v>
      </c>
      <c r="Z13" s="240" t="s">
        <v>125</v>
      </c>
      <c r="AA13" s="240" t="s">
        <v>125</v>
      </c>
      <c r="AB13" s="240" t="s">
        <v>125</v>
      </c>
      <c r="AC13" s="240" t="s">
        <v>125</v>
      </c>
      <c r="AD13" s="240" t="s">
        <v>125</v>
      </c>
      <c r="AE13" s="240" t="s">
        <v>125</v>
      </c>
      <c r="AF13" s="240" t="s">
        <v>125</v>
      </c>
      <c r="AG13" s="240" t="s">
        <v>125</v>
      </c>
      <c r="AH13" s="240" t="s">
        <v>125</v>
      </c>
      <c r="AI13" s="240" t="s">
        <v>125</v>
      </c>
      <c r="AJ13" s="240" t="s">
        <v>125</v>
      </c>
      <c r="AK13" s="240" t="s">
        <v>125</v>
      </c>
      <c r="AL13" s="240" t="s">
        <v>125</v>
      </c>
      <c r="AM13" s="240" t="s">
        <v>125</v>
      </c>
      <c r="AN13" s="240" t="s">
        <v>125</v>
      </c>
      <c r="AO13" s="240" t="s">
        <v>125</v>
      </c>
      <c r="AP13" s="240" t="s">
        <v>125</v>
      </c>
      <c r="AQ13" s="240" t="s">
        <v>125</v>
      </c>
      <c r="AR13" s="240" t="s">
        <v>125</v>
      </c>
      <c r="AS13" s="240" t="s">
        <v>125</v>
      </c>
      <c r="AT13" s="240" t="s">
        <v>125</v>
      </c>
      <c r="AV13" s="240" t="s">
        <v>125</v>
      </c>
      <c r="AW13" s="240" t="s">
        <v>125</v>
      </c>
      <c r="AX13" s="240" t="s">
        <v>125</v>
      </c>
      <c r="AY13" s="240">
        <v>4</v>
      </c>
      <c r="AZ13" s="240" t="s">
        <v>125</v>
      </c>
      <c r="BA13" s="240" t="s">
        <v>125</v>
      </c>
      <c r="BB13" s="240" t="s">
        <v>125</v>
      </c>
      <c r="BC13" s="240" t="s">
        <v>125</v>
      </c>
      <c r="BD13" s="240" t="s">
        <v>125</v>
      </c>
      <c r="BE13" s="240" t="s">
        <v>125</v>
      </c>
      <c r="BF13" s="240" t="s">
        <v>125</v>
      </c>
      <c r="BG13" s="240" t="s">
        <v>125</v>
      </c>
      <c r="BH13" s="240" t="s">
        <v>125</v>
      </c>
      <c r="BI13" s="240" t="s">
        <v>125</v>
      </c>
      <c r="BJ13" s="240" t="s">
        <v>125</v>
      </c>
      <c r="BK13" s="240" t="s">
        <v>125</v>
      </c>
      <c r="BL13" s="240" t="s">
        <v>125</v>
      </c>
      <c r="BM13" s="240" t="s">
        <v>125</v>
      </c>
      <c r="BN13" s="240" t="s">
        <v>125</v>
      </c>
      <c r="BO13" s="240" t="s">
        <v>125</v>
      </c>
      <c r="BP13" s="240" t="s">
        <v>125</v>
      </c>
      <c r="BQ13" s="240" t="s">
        <v>125</v>
      </c>
      <c r="BR13" s="240" t="s">
        <v>125</v>
      </c>
      <c r="BS13" s="240" t="s">
        <v>125</v>
      </c>
      <c r="BT13" s="240" t="s">
        <v>125</v>
      </c>
      <c r="BU13" s="240" t="s">
        <v>125</v>
      </c>
      <c r="BV13" s="240" t="s">
        <v>125</v>
      </c>
      <c r="BW13" s="240" t="s">
        <v>125</v>
      </c>
      <c r="BX13" s="240" t="s">
        <v>125</v>
      </c>
      <c r="BY13" s="240" t="s">
        <v>125</v>
      </c>
      <c r="BZ13" s="240" t="s">
        <v>125</v>
      </c>
      <c r="CA13" s="240" t="s">
        <v>125</v>
      </c>
      <c r="CB13" s="240" t="s">
        <v>125</v>
      </c>
      <c r="CC13" s="240" t="s">
        <v>125</v>
      </c>
      <c r="CD13" s="240" t="s">
        <v>125</v>
      </c>
      <c r="CE13" s="240" t="s">
        <v>125</v>
      </c>
      <c r="CF13" s="165"/>
      <c r="CG13" s="165"/>
    </row>
    <row r="14" spans="1:85" ht="24.75" customHeight="1">
      <c r="A14" s="247">
        <v>8</v>
      </c>
      <c r="B14" s="73">
        <v>14</v>
      </c>
      <c r="C14" s="74" t="s">
        <v>116</v>
      </c>
      <c r="D14" s="249">
        <v>3944</v>
      </c>
      <c r="E14" s="250">
        <v>0</v>
      </c>
      <c r="F14" s="250">
        <v>0</v>
      </c>
      <c r="G14" s="250">
        <v>0</v>
      </c>
      <c r="H14" s="250">
        <v>0</v>
      </c>
      <c r="I14" s="251">
        <v>3944</v>
      </c>
      <c r="K14" s="240">
        <v>2246</v>
      </c>
      <c r="L14" s="240">
        <v>2246</v>
      </c>
      <c r="M14" s="240">
        <v>2246</v>
      </c>
      <c r="N14" s="240">
        <v>2246</v>
      </c>
      <c r="O14" s="240">
        <v>2246</v>
      </c>
      <c r="P14" s="240">
        <v>2246</v>
      </c>
      <c r="Q14" s="240" t="s">
        <v>132</v>
      </c>
      <c r="R14" s="240" t="s">
        <v>125</v>
      </c>
      <c r="S14" s="240" t="s">
        <v>125</v>
      </c>
      <c r="T14" s="240" t="s">
        <v>125</v>
      </c>
      <c r="U14" s="240" t="s">
        <v>125</v>
      </c>
      <c r="V14" s="240" t="s">
        <v>125</v>
      </c>
      <c r="W14" s="240" t="s">
        <v>125</v>
      </c>
      <c r="X14" s="240" t="s">
        <v>125</v>
      </c>
      <c r="Y14" s="240" t="s">
        <v>125</v>
      </c>
      <c r="Z14" s="240" t="s">
        <v>125</v>
      </c>
      <c r="AA14" s="240" t="s">
        <v>125</v>
      </c>
      <c r="AB14" s="240" t="s">
        <v>125</v>
      </c>
      <c r="AC14" s="240" t="s">
        <v>125</v>
      </c>
      <c r="AD14" s="240" t="s">
        <v>125</v>
      </c>
      <c r="AE14" s="240" t="s">
        <v>125</v>
      </c>
      <c r="AF14" s="240" t="s">
        <v>125</v>
      </c>
      <c r="AG14" s="240" t="s">
        <v>125</v>
      </c>
      <c r="AH14" s="240" t="s">
        <v>125</v>
      </c>
      <c r="AI14" s="240" t="s">
        <v>125</v>
      </c>
      <c r="AJ14" s="240" t="s">
        <v>125</v>
      </c>
      <c r="AK14" s="240" t="s">
        <v>125</v>
      </c>
      <c r="AL14" s="240" t="s">
        <v>125</v>
      </c>
      <c r="AM14" s="240" t="s">
        <v>125</v>
      </c>
      <c r="AN14" s="240" t="s">
        <v>125</v>
      </c>
      <c r="AO14" s="240" t="s">
        <v>125</v>
      </c>
      <c r="AP14" s="240" t="s">
        <v>125</v>
      </c>
      <c r="AQ14" s="240" t="s">
        <v>125</v>
      </c>
      <c r="AR14" s="240" t="s">
        <v>125</v>
      </c>
      <c r="AS14" s="240" t="s">
        <v>125</v>
      </c>
      <c r="AT14" s="240" t="s">
        <v>125</v>
      </c>
      <c r="AV14" s="240" t="s">
        <v>125</v>
      </c>
      <c r="AW14" s="240" t="s">
        <v>125</v>
      </c>
      <c r="AX14" s="240" t="s">
        <v>125</v>
      </c>
      <c r="AY14" s="240" t="s">
        <v>125</v>
      </c>
      <c r="AZ14" s="240" t="s">
        <v>125</v>
      </c>
      <c r="BA14" s="240" t="s">
        <v>125</v>
      </c>
      <c r="BB14" s="240">
        <v>7</v>
      </c>
      <c r="BC14" s="240" t="s">
        <v>125</v>
      </c>
      <c r="BD14" s="240" t="s">
        <v>125</v>
      </c>
      <c r="BE14" s="240" t="s">
        <v>125</v>
      </c>
      <c r="BF14" s="240" t="s">
        <v>125</v>
      </c>
      <c r="BG14" s="240" t="s">
        <v>125</v>
      </c>
      <c r="BH14" s="240" t="s">
        <v>125</v>
      </c>
      <c r="BI14" s="240" t="s">
        <v>125</v>
      </c>
      <c r="BJ14" s="240" t="s">
        <v>125</v>
      </c>
      <c r="BK14" s="240" t="s">
        <v>125</v>
      </c>
      <c r="BL14" s="240" t="s">
        <v>125</v>
      </c>
      <c r="BM14" s="240" t="s">
        <v>125</v>
      </c>
      <c r="BN14" s="240" t="s">
        <v>125</v>
      </c>
      <c r="BO14" s="240" t="s">
        <v>125</v>
      </c>
      <c r="BP14" s="240" t="s">
        <v>125</v>
      </c>
      <c r="BQ14" s="240" t="s">
        <v>125</v>
      </c>
      <c r="BR14" s="240" t="s">
        <v>125</v>
      </c>
      <c r="BS14" s="240" t="s">
        <v>125</v>
      </c>
      <c r="BT14" s="240" t="s">
        <v>125</v>
      </c>
      <c r="BU14" s="240" t="s">
        <v>125</v>
      </c>
      <c r="BV14" s="240" t="s">
        <v>125</v>
      </c>
      <c r="BW14" s="240" t="s">
        <v>125</v>
      </c>
      <c r="BX14" s="240" t="s">
        <v>125</v>
      </c>
      <c r="BY14" s="240" t="s">
        <v>125</v>
      </c>
      <c r="BZ14" s="240" t="s">
        <v>125</v>
      </c>
      <c r="CA14" s="240" t="s">
        <v>125</v>
      </c>
      <c r="CB14" s="240" t="s">
        <v>125</v>
      </c>
      <c r="CC14" s="240" t="s">
        <v>125</v>
      </c>
      <c r="CD14" s="240" t="s">
        <v>125</v>
      </c>
      <c r="CE14" s="240" t="s">
        <v>125</v>
      </c>
      <c r="CF14" s="165"/>
      <c r="CG14" s="165"/>
    </row>
    <row r="15" spans="1:85" ht="24.75" customHeight="1">
      <c r="A15" s="247">
        <v>9</v>
      </c>
      <c r="B15" s="73">
        <v>21</v>
      </c>
      <c r="C15" s="74" t="s">
        <v>119</v>
      </c>
      <c r="D15" s="249">
        <v>2522</v>
      </c>
      <c r="E15" s="250">
        <v>0</v>
      </c>
      <c r="F15" s="250">
        <v>1800</v>
      </c>
      <c r="G15" s="250">
        <v>0</v>
      </c>
      <c r="H15" s="250">
        <v>0</v>
      </c>
      <c r="I15" s="251">
        <v>4322</v>
      </c>
      <c r="K15" s="240" t="s">
        <v>48</v>
      </c>
      <c r="L15" s="240" t="s">
        <v>48</v>
      </c>
      <c r="M15" s="240" t="s">
        <v>48</v>
      </c>
      <c r="N15" s="240" t="s">
        <v>48</v>
      </c>
      <c r="O15" s="240" t="s">
        <v>48</v>
      </c>
      <c r="P15" s="240" t="s">
        <v>48</v>
      </c>
      <c r="Q15" s="240" t="s">
        <v>48</v>
      </c>
      <c r="R15" s="240" t="s">
        <v>48</v>
      </c>
      <c r="S15" s="240" t="s">
        <v>48</v>
      </c>
      <c r="T15" s="240" t="s">
        <v>48</v>
      </c>
      <c r="U15" s="240" t="s">
        <v>48</v>
      </c>
      <c r="V15" s="240" t="s">
        <v>48</v>
      </c>
      <c r="W15" s="240" t="s">
        <v>48</v>
      </c>
      <c r="X15" s="240" t="s">
        <v>48</v>
      </c>
      <c r="Y15" s="240" t="s">
        <v>48</v>
      </c>
      <c r="Z15" s="240" t="s">
        <v>48</v>
      </c>
      <c r="AA15" s="240" t="s">
        <v>48</v>
      </c>
      <c r="AB15" s="240" t="s">
        <v>48</v>
      </c>
      <c r="AC15" s="240" t="s">
        <v>48</v>
      </c>
      <c r="AD15" s="240" t="s">
        <v>48</v>
      </c>
      <c r="AE15" s="240" t="s">
        <v>48</v>
      </c>
      <c r="AF15" s="240" t="s">
        <v>48</v>
      </c>
      <c r="AG15" s="240" t="s">
        <v>48</v>
      </c>
      <c r="AH15" s="240" t="s">
        <v>48</v>
      </c>
      <c r="AI15" s="240" t="s">
        <v>48</v>
      </c>
      <c r="AJ15" s="240" t="s">
        <v>48</v>
      </c>
      <c r="AK15" s="240" t="s">
        <v>48</v>
      </c>
      <c r="AL15" s="240" t="s">
        <v>48</v>
      </c>
      <c r="AM15" s="240" t="s">
        <v>48</v>
      </c>
      <c r="AN15" s="240" t="s">
        <v>48</v>
      </c>
      <c r="AO15" s="240" t="s">
        <v>48</v>
      </c>
      <c r="AP15" s="240" t="s">
        <v>48</v>
      </c>
      <c r="AQ15" s="240" t="s">
        <v>48</v>
      </c>
      <c r="AR15" s="240" t="s">
        <v>48</v>
      </c>
      <c r="AS15" s="240" t="s">
        <v>48</v>
      </c>
      <c r="AT15" s="240" t="s">
        <v>48</v>
      </c>
      <c r="AV15" s="240" t="s">
        <v>125</v>
      </c>
      <c r="AW15" s="240" t="s">
        <v>125</v>
      </c>
      <c r="AX15" s="240" t="s">
        <v>125</v>
      </c>
      <c r="AY15" s="240" t="s">
        <v>125</v>
      </c>
      <c r="AZ15" s="240" t="s">
        <v>125</v>
      </c>
      <c r="BA15" s="240" t="s">
        <v>125</v>
      </c>
      <c r="BB15" s="240" t="s">
        <v>125</v>
      </c>
      <c r="BC15" s="240" t="s">
        <v>125</v>
      </c>
      <c r="BD15" s="240" t="s">
        <v>125</v>
      </c>
      <c r="BE15" s="240" t="s">
        <v>125</v>
      </c>
      <c r="BF15" s="240" t="s">
        <v>125</v>
      </c>
      <c r="BG15" s="240" t="s">
        <v>125</v>
      </c>
      <c r="BH15" s="240" t="s">
        <v>125</v>
      </c>
      <c r="BI15" s="240" t="s">
        <v>125</v>
      </c>
      <c r="BJ15" s="240" t="s">
        <v>125</v>
      </c>
      <c r="BK15" s="240" t="s">
        <v>125</v>
      </c>
      <c r="BL15" s="240" t="s">
        <v>125</v>
      </c>
      <c r="BM15" s="240" t="s">
        <v>125</v>
      </c>
      <c r="BN15" s="240" t="s">
        <v>125</v>
      </c>
      <c r="BO15" s="240" t="s">
        <v>125</v>
      </c>
      <c r="BP15" s="240" t="s">
        <v>125</v>
      </c>
      <c r="BQ15" s="240" t="s">
        <v>125</v>
      </c>
      <c r="BR15" s="240" t="s">
        <v>125</v>
      </c>
      <c r="BS15" s="240" t="s">
        <v>125</v>
      </c>
      <c r="BT15" s="240" t="s">
        <v>125</v>
      </c>
      <c r="BU15" s="240" t="s">
        <v>125</v>
      </c>
      <c r="BV15" s="240" t="s">
        <v>125</v>
      </c>
      <c r="BW15" s="240" t="s">
        <v>125</v>
      </c>
      <c r="BX15" s="240" t="s">
        <v>125</v>
      </c>
      <c r="BY15" s="240" t="s">
        <v>125</v>
      </c>
      <c r="BZ15" s="240" t="s">
        <v>125</v>
      </c>
      <c r="CA15" s="240" t="s">
        <v>125</v>
      </c>
      <c r="CB15" s="240" t="s">
        <v>125</v>
      </c>
      <c r="CC15" s="240" t="s">
        <v>125</v>
      </c>
      <c r="CD15" s="240" t="s">
        <v>125</v>
      </c>
      <c r="CE15" s="240" t="s">
        <v>125</v>
      </c>
      <c r="CF15" s="165"/>
      <c r="CG15" s="165"/>
    </row>
    <row r="16" spans="1:85" ht="24.75" customHeight="1">
      <c r="A16" s="247">
        <v>10</v>
      </c>
      <c r="B16" s="73">
        <v>2</v>
      </c>
      <c r="C16" s="74" t="s">
        <v>107</v>
      </c>
      <c r="D16" s="249">
        <v>2640</v>
      </c>
      <c r="E16" s="250">
        <v>0</v>
      </c>
      <c r="F16" s="250">
        <v>900</v>
      </c>
      <c r="G16" s="250">
        <v>0</v>
      </c>
      <c r="H16" s="250">
        <v>1800</v>
      </c>
      <c r="I16" s="251">
        <v>5340</v>
      </c>
      <c r="K16" s="240">
        <v>3944</v>
      </c>
      <c r="L16" s="240">
        <v>3944</v>
      </c>
      <c r="M16" s="240">
        <v>3944</v>
      </c>
      <c r="N16" s="240">
        <v>3944</v>
      </c>
      <c r="O16" s="240">
        <v>3944</v>
      </c>
      <c r="P16" s="240">
        <v>3944</v>
      </c>
      <c r="Q16" s="240">
        <v>3944</v>
      </c>
      <c r="R16" s="240" t="s">
        <v>132</v>
      </c>
      <c r="S16" s="240" t="s">
        <v>125</v>
      </c>
      <c r="T16" s="240" t="s">
        <v>125</v>
      </c>
      <c r="U16" s="240" t="s">
        <v>125</v>
      </c>
      <c r="V16" s="240" t="s">
        <v>125</v>
      </c>
      <c r="W16" s="240" t="s">
        <v>125</v>
      </c>
      <c r="X16" s="240" t="s">
        <v>125</v>
      </c>
      <c r="Y16" s="240" t="s">
        <v>125</v>
      </c>
      <c r="Z16" s="240" t="s">
        <v>125</v>
      </c>
      <c r="AA16" s="240" t="s">
        <v>125</v>
      </c>
      <c r="AB16" s="240" t="s">
        <v>125</v>
      </c>
      <c r="AC16" s="240" t="s">
        <v>125</v>
      </c>
      <c r="AD16" s="240" t="s">
        <v>125</v>
      </c>
      <c r="AE16" s="240" t="s">
        <v>125</v>
      </c>
      <c r="AF16" s="240" t="s">
        <v>125</v>
      </c>
      <c r="AG16" s="240" t="s">
        <v>125</v>
      </c>
      <c r="AH16" s="240" t="s">
        <v>125</v>
      </c>
      <c r="AI16" s="240" t="s">
        <v>125</v>
      </c>
      <c r="AJ16" s="240" t="s">
        <v>125</v>
      </c>
      <c r="AK16" s="240" t="s">
        <v>125</v>
      </c>
      <c r="AL16" s="240" t="s">
        <v>125</v>
      </c>
      <c r="AM16" s="240" t="s">
        <v>125</v>
      </c>
      <c r="AN16" s="240" t="s">
        <v>125</v>
      </c>
      <c r="AO16" s="240" t="s">
        <v>125</v>
      </c>
      <c r="AP16" s="240" t="s">
        <v>125</v>
      </c>
      <c r="AQ16" s="240" t="s">
        <v>125</v>
      </c>
      <c r="AR16" s="240" t="s">
        <v>125</v>
      </c>
      <c r="AS16" s="240" t="s">
        <v>125</v>
      </c>
      <c r="AT16" s="240" t="s">
        <v>125</v>
      </c>
      <c r="AV16" s="240" t="s">
        <v>125</v>
      </c>
      <c r="AW16" s="240" t="s">
        <v>125</v>
      </c>
      <c r="AX16" s="240" t="s">
        <v>125</v>
      </c>
      <c r="AY16" s="240" t="s">
        <v>125</v>
      </c>
      <c r="AZ16" s="240" t="s">
        <v>125</v>
      </c>
      <c r="BA16" s="240" t="s">
        <v>125</v>
      </c>
      <c r="BB16" s="240" t="s">
        <v>125</v>
      </c>
      <c r="BC16" s="240">
        <v>8</v>
      </c>
      <c r="BD16" s="240" t="s">
        <v>125</v>
      </c>
      <c r="BE16" s="240" t="s">
        <v>125</v>
      </c>
      <c r="BF16" s="240" t="s">
        <v>125</v>
      </c>
      <c r="BG16" s="240" t="s">
        <v>125</v>
      </c>
      <c r="BH16" s="240" t="s">
        <v>125</v>
      </c>
      <c r="BI16" s="240" t="s">
        <v>125</v>
      </c>
      <c r="BJ16" s="240" t="s">
        <v>125</v>
      </c>
      <c r="BK16" s="240" t="s">
        <v>125</v>
      </c>
      <c r="BL16" s="240" t="s">
        <v>125</v>
      </c>
      <c r="BM16" s="240" t="s">
        <v>125</v>
      </c>
      <c r="BN16" s="240" t="s">
        <v>125</v>
      </c>
      <c r="BO16" s="240" t="s">
        <v>125</v>
      </c>
      <c r="BP16" s="240" t="s">
        <v>125</v>
      </c>
      <c r="BQ16" s="240" t="s">
        <v>125</v>
      </c>
      <c r="BR16" s="240" t="s">
        <v>125</v>
      </c>
      <c r="BS16" s="240" t="s">
        <v>125</v>
      </c>
      <c r="BT16" s="240" t="s">
        <v>125</v>
      </c>
      <c r="BU16" s="240" t="s">
        <v>125</v>
      </c>
      <c r="BV16" s="240" t="s">
        <v>125</v>
      </c>
      <c r="BW16" s="240" t="s">
        <v>125</v>
      </c>
      <c r="BX16" s="240" t="s">
        <v>125</v>
      </c>
      <c r="BY16" s="240" t="s">
        <v>125</v>
      </c>
      <c r="BZ16" s="240" t="s">
        <v>125</v>
      </c>
      <c r="CA16" s="240" t="s">
        <v>125</v>
      </c>
      <c r="CB16" s="240" t="s">
        <v>125</v>
      </c>
      <c r="CC16" s="240" t="s">
        <v>125</v>
      </c>
      <c r="CD16" s="240" t="s">
        <v>125</v>
      </c>
      <c r="CE16" s="240" t="s">
        <v>125</v>
      </c>
      <c r="CF16" s="165"/>
      <c r="CG16" s="165"/>
    </row>
    <row r="17" spans="1:85" ht="24.75" customHeight="1">
      <c r="A17" s="247">
        <v>11</v>
      </c>
      <c r="B17" s="73">
        <v>22</v>
      </c>
      <c r="C17" s="74" t="s">
        <v>120</v>
      </c>
      <c r="D17" s="249">
        <v>3670</v>
      </c>
      <c r="E17" s="250">
        <v>0</v>
      </c>
      <c r="F17" s="250">
        <v>1800</v>
      </c>
      <c r="G17" s="250">
        <v>0</v>
      </c>
      <c r="H17" s="250">
        <v>0</v>
      </c>
      <c r="I17" s="251">
        <v>5470</v>
      </c>
      <c r="K17" s="240" t="s">
        <v>49</v>
      </c>
      <c r="L17" s="240" t="s">
        <v>49</v>
      </c>
      <c r="M17" s="240" t="s">
        <v>49</v>
      </c>
      <c r="N17" s="240" t="s">
        <v>49</v>
      </c>
      <c r="O17" s="240" t="s">
        <v>49</v>
      </c>
      <c r="P17" s="240" t="s">
        <v>49</v>
      </c>
      <c r="Q17" s="240" t="s">
        <v>49</v>
      </c>
      <c r="R17" s="240" t="s">
        <v>49</v>
      </c>
      <c r="S17" s="240" t="s">
        <v>49</v>
      </c>
      <c r="T17" s="240" t="s">
        <v>49</v>
      </c>
      <c r="U17" s="240" t="s">
        <v>49</v>
      </c>
      <c r="V17" s="240" t="s">
        <v>49</v>
      </c>
      <c r="W17" s="240" t="s">
        <v>49</v>
      </c>
      <c r="X17" s="240" t="s">
        <v>49</v>
      </c>
      <c r="Y17" s="240" t="s">
        <v>49</v>
      </c>
      <c r="Z17" s="240" t="s">
        <v>49</v>
      </c>
      <c r="AA17" s="240" t="s">
        <v>49</v>
      </c>
      <c r="AB17" s="240" t="s">
        <v>49</v>
      </c>
      <c r="AC17" s="240" t="s">
        <v>49</v>
      </c>
      <c r="AD17" s="240" t="s">
        <v>49</v>
      </c>
      <c r="AE17" s="240" t="s">
        <v>49</v>
      </c>
      <c r="AF17" s="240" t="s">
        <v>49</v>
      </c>
      <c r="AG17" s="240" t="s">
        <v>49</v>
      </c>
      <c r="AH17" s="240" t="s">
        <v>49</v>
      </c>
      <c r="AI17" s="240" t="s">
        <v>49</v>
      </c>
      <c r="AJ17" s="240" t="s">
        <v>49</v>
      </c>
      <c r="AK17" s="240" t="s">
        <v>49</v>
      </c>
      <c r="AL17" s="240" t="s">
        <v>49</v>
      </c>
      <c r="AM17" s="240" t="s">
        <v>49</v>
      </c>
      <c r="AN17" s="240" t="s">
        <v>49</v>
      </c>
      <c r="AO17" s="240" t="s">
        <v>49</v>
      </c>
      <c r="AP17" s="240" t="s">
        <v>49</v>
      </c>
      <c r="AQ17" s="240" t="s">
        <v>49</v>
      </c>
      <c r="AR17" s="240" t="s">
        <v>49</v>
      </c>
      <c r="AS17" s="240" t="s">
        <v>49</v>
      </c>
      <c r="AT17" s="240" t="s">
        <v>49</v>
      </c>
      <c r="AV17" s="240" t="s">
        <v>125</v>
      </c>
      <c r="AW17" s="240" t="s">
        <v>125</v>
      </c>
      <c r="AX17" s="240" t="s">
        <v>125</v>
      </c>
      <c r="AY17" s="240" t="s">
        <v>125</v>
      </c>
      <c r="AZ17" s="240" t="s">
        <v>125</v>
      </c>
      <c r="BA17" s="240" t="s">
        <v>125</v>
      </c>
      <c r="BB17" s="240" t="s">
        <v>125</v>
      </c>
      <c r="BC17" s="240" t="s">
        <v>125</v>
      </c>
      <c r="BD17" s="240" t="s">
        <v>125</v>
      </c>
      <c r="BE17" s="240" t="s">
        <v>125</v>
      </c>
      <c r="BF17" s="240" t="s">
        <v>125</v>
      </c>
      <c r="BG17" s="240" t="s">
        <v>125</v>
      </c>
      <c r="BH17" s="240" t="s">
        <v>125</v>
      </c>
      <c r="BI17" s="240" t="s">
        <v>125</v>
      </c>
      <c r="BJ17" s="240" t="s">
        <v>125</v>
      </c>
      <c r="BK17" s="240" t="s">
        <v>125</v>
      </c>
      <c r="BL17" s="240" t="s">
        <v>125</v>
      </c>
      <c r="BM17" s="240" t="s">
        <v>125</v>
      </c>
      <c r="BN17" s="240" t="s">
        <v>125</v>
      </c>
      <c r="BO17" s="240" t="s">
        <v>125</v>
      </c>
      <c r="BP17" s="240" t="s">
        <v>125</v>
      </c>
      <c r="BQ17" s="240" t="s">
        <v>125</v>
      </c>
      <c r="BR17" s="240" t="s">
        <v>125</v>
      </c>
      <c r="BS17" s="240" t="s">
        <v>125</v>
      </c>
      <c r="BT17" s="240" t="s">
        <v>125</v>
      </c>
      <c r="BU17" s="240" t="s">
        <v>125</v>
      </c>
      <c r="BV17" s="240" t="s">
        <v>125</v>
      </c>
      <c r="BW17" s="240" t="s">
        <v>125</v>
      </c>
      <c r="BX17" s="240" t="s">
        <v>125</v>
      </c>
      <c r="BY17" s="240" t="s">
        <v>125</v>
      </c>
      <c r="BZ17" s="240" t="s">
        <v>125</v>
      </c>
      <c r="CA17" s="240" t="s">
        <v>125</v>
      </c>
      <c r="CB17" s="240" t="s">
        <v>125</v>
      </c>
      <c r="CC17" s="240" t="s">
        <v>125</v>
      </c>
      <c r="CD17" s="240" t="s">
        <v>125</v>
      </c>
      <c r="CE17" s="240" t="s">
        <v>125</v>
      </c>
      <c r="CF17" s="165"/>
      <c r="CG17" s="165"/>
    </row>
    <row r="18" spans="1:85" ht="24.75" customHeight="1">
      <c r="A18" s="247">
        <v>12</v>
      </c>
      <c r="B18" s="73">
        <v>23</v>
      </c>
      <c r="C18" s="74" t="s">
        <v>121</v>
      </c>
      <c r="D18" s="249">
        <v>3457</v>
      </c>
      <c r="E18" s="250">
        <v>0</v>
      </c>
      <c r="F18" s="250">
        <v>540</v>
      </c>
      <c r="G18" s="250">
        <v>180</v>
      </c>
      <c r="H18" s="250">
        <v>1800</v>
      </c>
      <c r="I18" s="251">
        <v>5977</v>
      </c>
      <c r="K18" s="240">
        <v>1165</v>
      </c>
      <c r="L18" s="240">
        <v>1165</v>
      </c>
      <c r="M18" s="240" t="s">
        <v>132</v>
      </c>
      <c r="N18" s="240" t="s">
        <v>125</v>
      </c>
      <c r="O18" s="240" t="s">
        <v>125</v>
      </c>
      <c r="P18" s="240" t="s">
        <v>125</v>
      </c>
      <c r="Q18" s="240" t="s">
        <v>125</v>
      </c>
      <c r="R18" s="240" t="s">
        <v>125</v>
      </c>
      <c r="S18" s="240" t="s">
        <v>125</v>
      </c>
      <c r="T18" s="240" t="s">
        <v>125</v>
      </c>
      <c r="U18" s="240" t="s">
        <v>125</v>
      </c>
      <c r="V18" s="240" t="s">
        <v>125</v>
      </c>
      <c r="W18" s="240" t="s">
        <v>125</v>
      </c>
      <c r="X18" s="240" t="s">
        <v>125</v>
      </c>
      <c r="Y18" s="240" t="s">
        <v>125</v>
      </c>
      <c r="Z18" s="240" t="s">
        <v>125</v>
      </c>
      <c r="AA18" s="240" t="s">
        <v>125</v>
      </c>
      <c r="AB18" s="240" t="s">
        <v>125</v>
      </c>
      <c r="AC18" s="240" t="s">
        <v>125</v>
      </c>
      <c r="AD18" s="240" t="s">
        <v>125</v>
      </c>
      <c r="AE18" s="240" t="s">
        <v>125</v>
      </c>
      <c r="AF18" s="240" t="s">
        <v>125</v>
      </c>
      <c r="AG18" s="240" t="s">
        <v>125</v>
      </c>
      <c r="AH18" s="240" t="s">
        <v>125</v>
      </c>
      <c r="AI18" s="240" t="s">
        <v>125</v>
      </c>
      <c r="AJ18" s="240" t="s">
        <v>125</v>
      </c>
      <c r="AK18" s="240" t="s">
        <v>125</v>
      </c>
      <c r="AL18" s="240" t="s">
        <v>125</v>
      </c>
      <c r="AM18" s="240" t="s">
        <v>125</v>
      </c>
      <c r="AN18" s="240" t="s">
        <v>125</v>
      </c>
      <c r="AO18" s="240" t="s">
        <v>125</v>
      </c>
      <c r="AP18" s="240" t="s">
        <v>125</v>
      </c>
      <c r="AQ18" s="240" t="s">
        <v>125</v>
      </c>
      <c r="AR18" s="240" t="s">
        <v>125</v>
      </c>
      <c r="AS18" s="240" t="s">
        <v>125</v>
      </c>
      <c r="AT18" s="240" t="s">
        <v>125</v>
      </c>
      <c r="AV18" s="240" t="s">
        <v>125</v>
      </c>
      <c r="AW18" s="240" t="s">
        <v>125</v>
      </c>
      <c r="AX18" s="240">
        <v>3</v>
      </c>
      <c r="AY18" s="240" t="s">
        <v>125</v>
      </c>
      <c r="AZ18" s="240" t="s">
        <v>125</v>
      </c>
      <c r="BA18" s="240" t="s">
        <v>125</v>
      </c>
      <c r="BB18" s="240" t="s">
        <v>125</v>
      </c>
      <c r="BC18" s="240" t="s">
        <v>125</v>
      </c>
      <c r="BD18" s="240" t="s">
        <v>125</v>
      </c>
      <c r="BE18" s="240" t="s">
        <v>125</v>
      </c>
      <c r="BF18" s="240" t="s">
        <v>125</v>
      </c>
      <c r="BG18" s="240" t="s">
        <v>125</v>
      </c>
      <c r="BH18" s="240" t="s">
        <v>125</v>
      </c>
      <c r="BI18" s="240" t="s">
        <v>125</v>
      </c>
      <c r="BJ18" s="240" t="s">
        <v>125</v>
      </c>
      <c r="BK18" s="240" t="s">
        <v>125</v>
      </c>
      <c r="BL18" s="240" t="s">
        <v>125</v>
      </c>
      <c r="BM18" s="240" t="s">
        <v>125</v>
      </c>
      <c r="BN18" s="240" t="s">
        <v>125</v>
      </c>
      <c r="BO18" s="240" t="s">
        <v>125</v>
      </c>
      <c r="BP18" s="240" t="s">
        <v>125</v>
      </c>
      <c r="BQ18" s="240" t="s">
        <v>125</v>
      </c>
      <c r="BR18" s="240" t="s">
        <v>125</v>
      </c>
      <c r="BS18" s="240" t="s">
        <v>125</v>
      </c>
      <c r="BT18" s="240" t="s">
        <v>125</v>
      </c>
      <c r="BU18" s="240" t="s">
        <v>125</v>
      </c>
      <c r="BV18" s="240" t="s">
        <v>125</v>
      </c>
      <c r="BW18" s="240" t="s">
        <v>125</v>
      </c>
      <c r="BX18" s="240" t="s">
        <v>125</v>
      </c>
      <c r="BY18" s="240" t="s">
        <v>125</v>
      </c>
      <c r="BZ18" s="240" t="s">
        <v>125</v>
      </c>
      <c r="CA18" s="240" t="s">
        <v>125</v>
      </c>
      <c r="CB18" s="240" t="s">
        <v>125</v>
      </c>
      <c r="CC18" s="240" t="s">
        <v>125</v>
      </c>
      <c r="CD18" s="240" t="s">
        <v>125</v>
      </c>
      <c r="CE18" s="240" t="s">
        <v>125</v>
      </c>
      <c r="CF18" s="165"/>
      <c r="CG18" s="165"/>
    </row>
    <row r="19" spans="1:85" ht="24.75" customHeight="1">
      <c r="A19" s="247" t="s">
        <v>48</v>
      </c>
      <c r="B19" s="73">
        <v>6</v>
      </c>
      <c r="C19" s="74" t="s">
        <v>111</v>
      </c>
      <c r="D19" s="266"/>
      <c r="E19" s="267"/>
      <c r="F19" s="267"/>
      <c r="G19" s="267"/>
      <c r="H19" s="267"/>
      <c r="I19" s="268" t="s">
        <v>48</v>
      </c>
      <c r="K19" s="240">
        <v>4322</v>
      </c>
      <c r="L19" s="240">
        <v>4322</v>
      </c>
      <c r="M19" s="240">
        <v>4322</v>
      </c>
      <c r="N19" s="240">
        <v>4322</v>
      </c>
      <c r="O19" s="240">
        <v>4322</v>
      </c>
      <c r="P19" s="240">
        <v>4322</v>
      </c>
      <c r="Q19" s="240">
        <v>4322</v>
      </c>
      <c r="R19" s="240">
        <v>4322</v>
      </c>
      <c r="S19" s="240" t="s">
        <v>132</v>
      </c>
      <c r="T19" s="240" t="s">
        <v>125</v>
      </c>
      <c r="U19" s="240" t="s">
        <v>125</v>
      </c>
      <c r="V19" s="240" t="s">
        <v>125</v>
      </c>
      <c r="W19" s="240" t="s">
        <v>125</v>
      </c>
      <c r="X19" s="240" t="s">
        <v>125</v>
      </c>
      <c r="Y19" s="240" t="s">
        <v>125</v>
      </c>
      <c r="Z19" s="240" t="s">
        <v>125</v>
      </c>
      <c r="AA19" s="240" t="s">
        <v>125</v>
      </c>
      <c r="AB19" s="240" t="s">
        <v>125</v>
      </c>
      <c r="AC19" s="240" t="s">
        <v>125</v>
      </c>
      <c r="AD19" s="240" t="s">
        <v>125</v>
      </c>
      <c r="AE19" s="240" t="s">
        <v>125</v>
      </c>
      <c r="AF19" s="240" t="s">
        <v>125</v>
      </c>
      <c r="AG19" s="240" t="s">
        <v>125</v>
      </c>
      <c r="AH19" s="240" t="s">
        <v>125</v>
      </c>
      <c r="AI19" s="240" t="s">
        <v>125</v>
      </c>
      <c r="AJ19" s="240" t="s">
        <v>125</v>
      </c>
      <c r="AK19" s="240" t="s">
        <v>125</v>
      </c>
      <c r="AL19" s="240" t="s">
        <v>125</v>
      </c>
      <c r="AM19" s="240" t="s">
        <v>125</v>
      </c>
      <c r="AN19" s="240" t="s">
        <v>125</v>
      </c>
      <c r="AO19" s="240" t="s">
        <v>125</v>
      </c>
      <c r="AP19" s="240" t="s">
        <v>125</v>
      </c>
      <c r="AQ19" s="240" t="s">
        <v>125</v>
      </c>
      <c r="AR19" s="240" t="s">
        <v>125</v>
      </c>
      <c r="AS19" s="240" t="s">
        <v>125</v>
      </c>
      <c r="AT19" s="240" t="s">
        <v>125</v>
      </c>
      <c r="AV19" s="240" t="s">
        <v>125</v>
      </c>
      <c r="AW19" s="240" t="s">
        <v>125</v>
      </c>
      <c r="AX19" s="240" t="s">
        <v>125</v>
      </c>
      <c r="AY19" s="240" t="s">
        <v>125</v>
      </c>
      <c r="AZ19" s="240" t="s">
        <v>125</v>
      </c>
      <c r="BA19" s="240" t="s">
        <v>125</v>
      </c>
      <c r="BB19" s="240" t="s">
        <v>125</v>
      </c>
      <c r="BC19" s="240" t="s">
        <v>125</v>
      </c>
      <c r="BD19" s="240">
        <v>9</v>
      </c>
      <c r="BE19" s="240" t="s">
        <v>125</v>
      </c>
      <c r="BF19" s="240" t="s">
        <v>125</v>
      </c>
      <c r="BG19" s="240" t="s">
        <v>125</v>
      </c>
      <c r="BH19" s="240" t="s">
        <v>125</v>
      </c>
      <c r="BI19" s="240" t="s">
        <v>125</v>
      </c>
      <c r="BJ19" s="240" t="s">
        <v>125</v>
      </c>
      <c r="BK19" s="240" t="s">
        <v>125</v>
      </c>
      <c r="BL19" s="240" t="s">
        <v>125</v>
      </c>
      <c r="BM19" s="240" t="s">
        <v>125</v>
      </c>
      <c r="BN19" s="240" t="s">
        <v>125</v>
      </c>
      <c r="BO19" s="240" t="s">
        <v>125</v>
      </c>
      <c r="BP19" s="240" t="s">
        <v>125</v>
      </c>
      <c r="BQ19" s="240" t="s">
        <v>125</v>
      </c>
      <c r="BR19" s="240" t="s">
        <v>125</v>
      </c>
      <c r="BS19" s="240" t="s">
        <v>125</v>
      </c>
      <c r="BT19" s="240" t="s">
        <v>125</v>
      </c>
      <c r="BU19" s="240" t="s">
        <v>125</v>
      </c>
      <c r="BV19" s="240" t="s">
        <v>125</v>
      </c>
      <c r="BW19" s="240" t="s">
        <v>125</v>
      </c>
      <c r="BX19" s="240" t="s">
        <v>125</v>
      </c>
      <c r="BY19" s="240" t="s">
        <v>125</v>
      </c>
      <c r="BZ19" s="240" t="s">
        <v>125</v>
      </c>
      <c r="CA19" s="240" t="s">
        <v>125</v>
      </c>
      <c r="CB19" s="240" t="s">
        <v>125</v>
      </c>
      <c r="CC19" s="240" t="s">
        <v>125</v>
      </c>
      <c r="CD19" s="240" t="s">
        <v>125</v>
      </c>
      <c r="CE19" s="240" t="s">
        <v>125</v>
      </c>
      <c r="CF19" s="165"/>
      <c r="CG19" s="165"/>
    </row>
    <row r="20" spans="1:85" ht="24.75" customHeight="1">
      <c r="A20" s="247" t="s">
        <v>48</v>
      </c>
      <c r="B20" s="73">
        <v>12</v>
      </c>
      <c r="C20" s="74" t="s">
        <v>115</v>
      </c>
      <c r="D20" s="266"/>
      <c r="E20" s="267"/>
      <c r="F20" s="267"/>
      <c r="G20" s="267"/>
      <c r="H20" s="267"/>
      <c r="I20" s="268" t="s">
        <v>48</v>
      </c>
      <c r="K20" s="240">
        <v>5470</v>
      </c>
      <c r="L20" s="240">
        <v>5470</v>
      </c>
      <c r="M20" s="240">
        <v>5470</v>
      </c>
      <c r="N20" s="240">
        <v>5470</v>
      </c>
      <c r="O20" s="240">
        <v>5470</v>
      </c>
      <c r="P20" s="240">
        <v>5470</v>
      </c>
      <c r="Q20" s="240">
        <v>5470</v>
      </c>
      <c r="R20" s="240">
        <v>5470</v>
      </c>
      <c r="S20" s="240">
        <v>5470</v>
      </c>
      <c r="T20" s="240">
        <v>5470</v>
      </c>
      <c r="U20" s="240" t="s">
        <v>132</v>
      </c>
      <c r="V20" s="240" t="s">
        <v>125</v>
      </c>
      <c r="W20" s="240" t="s">
        <v>125</v>
      </c>
      <c r="X20" s="240" t="s">
        <v>125</v>
      </c>
      <c r="Y20" s="240" t="s">
        <v>125</v>
      </c>
      <c r="Z20" s="240" t="s">
        <v>125</v>
      </c>
      <c r="AA20" s="240" t="s">
        <v>125</v>
      </c>
      <c r="AB20" s="240" t="s">
        <v>125</v>
      </c>
      <c r="AC20" s="240" t="s">
        <v>125</v>
      </c>
      <c r="AD20" s="240" t="s">
        <v>125</v>
      </c>
      <c r="AE20" s="240" t="s">
        <v>125</v>
      </c>
      <c r="AF20" s="240" t="s">
        <v>125</v>
      </c>
      <c r="AG20" s="240" t="s">
        <v>125</v>
      </c>
      <c r="AH20" s="240" t="s">
        <v>125</v>
      </c>
      <c r="AI20" s="240" t="s">
        <v>125</v>
      </c>
      <c r="AJ20" s="240" t="s">
        <v>125</v>
      </c>
      <c r="AK20" s="240" t="s">
        <v>125</v>
      </c>
      <c r="AL20" s="240" t="s">
        <v>125</v>
      </c>
      <c r="AM20" s="240" t="s">
        <v>125</v>
      </c>
      <c r="AN20" s="240" t="s">
        <v>125</v>
      </c>
      <c r="AO20" s="240" t="s">
        <v>125</v>
      </c>
      <c r="AP20" s="240" t="s">
        <v>125</v>
      </c>
      <c r="AQ20" s="240" t="s">
        <v>125</v>
      </c>
      <c r="AR20" s="240" t="s">
        <v>125</v>
      </c>
      <c r="AS20" s="240" t="s">
        <v>125</v>
      </c>
      <c r="AT20" s="240" t="s">
        <v>125</v>
      </c>
      <c r="AV20" s="240" t="s">
        <v>125</v>
      </c>
      <c r="AW20" s="240" t="s">
        <v>125</v>
      </c>
      <c r="AX20" s="240" t="s">
        <v>125</v>
      </c>
      <c r="AY20" s="240" t="s">
        <v>125</v>
      </c>
      <c r="AZ20" s="240" t="s">
        <v>125</v>
      </c>
      <c r="BA20" s="240" t="s">
        <v>125</v>
      </c>
      <c r="BB20" s="240" t="s">
        <v>125</v>
      </c>
      <c r="BC20" s="240" t="s">
        <v>125</v>
      </c>
      <c r="BD20" s="240" t="s">
        <v>125</v>
      </c>
      <c r="BE20" s="240" t="s">
        <v>125</v>
      </c>
      <c r="BF20" s="240">
        <v>11</v>
      </c>
      <c r="BG20" s="240" t="s">
        <v>125</v>
      </c>
      <c r="BH20" s="240" t="s">
        <v>125</v>
      </c>
      <c r="BI20" s="240" t="s">
        <v>125</v>
      </c>
      <c r="BJ20" s="240" t="s">
        <v>125</v>
      </c>
      <c r="BK20" s="240" t="s">
        <v>125</v>
      </c>
      <c r="BL20" s="240" t="s">
        <v>125</v>
      </c>
      <c r="BM20" s="240" t="s">
        <v>125</v>
      </c>
      <c r="BN20" s="240" t="s">
        <v>125</v>
      </c>
      <c r="BO20" s="240" t="s">
        <v>125</v>
      </c>
      <c r="BP20" s="240" t="s">
        <v>125</v>
      </c>
      <c r="BQ20" s="240" t="s">
        <v>125</v>
      </c>
      <c r="BR20" s="240" t="s">
        <v>125</v>
      </c>
      <c r="BS20" s="240" t="s">
        <v>125</v>
      </c>
      <c r="BT20" s="240" t="s">
        <v>125</v>
      </c>
      <c r="BU20" s="240" t="s">
        <v>125</v>
      </c>
      <c r="BV20" s="240" t="s">
        <v>125</v>
      </c>
      <c r="BW20" s="240" t="s">
        <v>125</v>
      </c>
      <c r="BX20" s="240" t="s">
        <v>125</v>
      </c>
      <c r="BY20" s="240" t="s">
        <v>125</v>
      </c>
      <c r="BZ20" s="240" t="s">
        <v>125</v>
      </c>
      <c r="CA20" s="240" t="s">
        <v>125</v>
      </c>
      <c r="CB20" s="240" t="s">
        <v>125</v>
      </c>
      <c r="CC20" s="240" t="s">
        <v>125</v>
      </c>
      <c r="CD20" s="240" t="s">
        <v>125</v>
      </c>
      <c r="CE20" s="240" t="s">
        <v>125</v>
      </c>
      <c r="CF20" s="165"/>
      <c r="CG20" s="165"/>
    </row>
    <row r="21" spans="1:85" ht="24.75" customHeight="1">
      <c r="A21" s="247" t="s">
        <v>49</v>
      </c>
      <c r="B21" s="73">
        <v>16</v>
      </c>
      <c r="C21" s="74" t="s">
        <v>117</v>
      </c>
      <c r="D21" s="266"/>
      <c r="E21" s="267"/>
      <c r="F21" s="267"/>
      <c r="G21" s="267"/>
      <c r="H21" s="267"/>
      <c r="I21" s="268" t="s">
        <v>49</v>
      </c>
      <c r="K21" s="240">
        <v>5977</v>
      </c>
      <c r="L21" s="240">
        <v>5977</v>
      </c>
      <c r="M21" s="240">
        <v>5977</v>
      </c>
      <c r="N21" s="240">
        <v>5977</v>
      </c>
      <c r="O21" s="240">
        <v>5977</v>
      </c>
      <c r="P21" s="240">
        <v>5977</v>
      </c>
      <c r="Q21" s="240">
        <v>5977</v>
      </c>
      <c r="R21" s="240">
        <v>5977</v>
      </c>
      <c r="S21" s="240">
        <v>5977</v>
      </c>
      <c r="T21" s="240">
        <v>5977</v>
      </c>
      <c r="U21" s="240">
        <v>5977</v>
      </c>
      <c r="V21" s="240" t="s">
        <v>132</v>
      </c>
      <c r="W21" s="240" t="s">
        <v>125</v>
      </c>
      <c r="X21" s="240" t="s">
        <v>125</v>
      </c>
      <c r="Y21" s="240" t="s">
        <v>125</v>
      </c>
      <c r="Z21" s="240" t="s">
        <v>125</v>
      </c>
      <c r="AA21" s="240" t="s">
        <v>125</v>
      </c>
      <c r="AB21" s="240" t="s">
        <v>125</v>
      </c>
      <c r="AC21" s="240" t="s">
        <v>125</v>
      </c>
      <c r="AD21" s="240" t="s">
        <v>125</v>
      </c>
      <c r="AE21" s="240" t="s">
        <v>125</v>
      </c>
      <c r="AF21" s="240" t="s">
        <v>125</v>
      </c>
      <c r="AG21" s="240" t="s">
        <v>125</v>
      </c>
      <c r="AH21" s="240" t="s">
        <v>125</v>
      </c>
      <c r="AI21" s="240" t="s">
        <v>125</v>
      </c>
      <c r="AJ21" s="240" t="s">
        <v>125</v>
      </c>
      <c r="AK21" s="240" t="s">
        <v>125</v>
      </c>
      <c r="AL21" s="240" t="s">
        <v>125</v>
      </c>
      <c r="AM21" s="240" t="s">
        <v>125</v>
      </c>
      <c r="AN21" s="240" t="s">
        <v>125</v>
      </c>
      <c r="AO21" s="240" t="s">
        <v>125</v>
      </c>
      <c r="AP21" s="240" t="s">
        <v>125</v>
      </c>
      <c r="AQ21" s="240" t="s">
        <v>125</v>
      </c>
      <c r="AR21" s="240" t="s">
        <v>125</v>
      </c>
      <c r="AS21" s="240" t="s">
        <v>125</v>
      </c>
      <c r="AT21" s="240" t="s">
        <v>125</v>
      </c>
      <c r="AV21" s="240" t="s">
        <v>125</v>
      </c>
      <c r="AW21" s="240" t="s">
        <v>125</v>
      </c>
      <c r="AX21" s="240" t="s">
        <v>125</v>
      </c>
      <c r="AY21" s="240" t="s">
        <v>125</v>
      </c>
      <c r="AZ21" s="240" t="s">
        <v>125</v>
      </c>
      <c r="BA21" s="240" t="s">
        <v>125</v>
      </c>
      <c r="BB21" s="240" t="s">
        <v>125</v>
      </c>
      <c r="BC21" s="240" t="s">
        <v>125</v>
      </c>
      <c r="BD21" s="240" t="s">
        <v>125</v>
      </c>
      <c r="BE21" s="240" t="s">
        <v>125</v>
      </c>
      <c r="BF21" s="240" t="s">
        <v>125</v>
      </c>
      <c r="BG21" s="240">
        <v>12</v>
      </c>
      <c r="BH21" s="240" t="s">
        <v>125</v>
      </c>
      <c r="BI21" s="240" t="s">
        <v>125</v>
      </c>
      <c r="BJ21" s="240" t="s">
        <v>125</v>
      </c>
      <c r="BK21" s="240" t="s">
        <v>125</v>
      </c>
      <c r="BL21" s="240" t="s">
        <v>125</v>
      </c>
      <c r="BM21" s="240" t="s">
        <v>125</v>
      </c>
      <c r="BN21" s="240" t="s">
        <v>125</v>
      </c>
      <c r="BO21" s="240" t="s">
        <v>125</v>
      </c>
      <c r="BP21" s="240" t="s">
        <v>125</v>
      </c>
      <c r="BQ21" s="240" t="s">
        <v>125</v>
      </c>
      <c r="BR21" s="240" t="s">
        <v>125</v>
      </c>
      <c r="BS21" s="240" t="s">
        <v>125</v>
      </c>
      <c r="BT21" s="240" t="s">
        <v>125</v>
      </c>
      <c r="BU21" s="240" t="s">
        <v>125</v>
      </c>
      <c r="BV21" s="240" t="s">
        <v>125</v>
      </c>
      <c r="BW21" s="240" t="s">
        <v>125</v>
      </c>
      <c r="BX21" s="240" t="s">
        <v>125</v>
      </c>
      <c r="BY21" s="240" t="s">
        <v>125</v>
      </c>
      <c r="BZ21" s="240" t="s">
        <v>125</v>
      </c>
      <c r="CA21" s="240" t="s">
        <v>125</v>
      </c>
      <c r="CB21" s="240" t="s">
        <v>125</v>
      </c>
      <c r="CC21" s="240" t="s">
        <v>125</v>
      </c>
      <c r="CD21" s="240" t="s">
        <v>125</v>
      </c>
      <c r="CE21" s="240" t="s">
        <v>125</v>
      </c>
      <c r="CF21" s="165"/>
      <c r="CG21" s="165"/>
    </row>
    <row r="22" spans="1:85" ht="15" hidden="1" outlineLevel="1">
      <c r="A22" s="247"/>
      <c r="B22" s="248"/>
      <c r="C22" s="151"/>
      <c r="D22" s="249"/>
      <c r="E22" s="250"/>
      <c r="F22" s="250"/>
      <c r="G22" s="250"/>
      <c r="H22" s="250"/>
      <c r="I22" s="251" t="s">
        <v>125</v>
      </c>
      <c r="K22" s="240" t="s">
        <v>125</v>
      </c>
      <c r="L22" s="240" t="s">
        <v>125</v>
      </c>
      <c r="M22" s="240" t="s">
        <v>125</v>
      </c>
      <c r="N22" s="240" t="s">
        <v>125</v>
      </c>
      <c r="O22" s="240" t="s">
        <v>125</v>
      </c>
      <c r="P22" s="240" t="s">
        <v>125</v>
      </c>
      <c r="Q22" s="240" t="s">
        <v>125</v>
      </c>
      <c r="R22" s="240" t="s">
        <v>125</v>
      </c>
      <c r="S22" s="240" t="s">
        <v>125</v>
      </c>
      <c r="T22" s="240" t="s">
        <v>125</v>
      </c>
      <c r="U22" s="240" t="s">
        <v>125</v>
      </c>
      <c r="V22" s="240" t="s">
        <v>125</v>
      </c>
      <c r="W22" s="240" t="s">
        <v>125</v>
      </c>
      <c r="X22" s="240" t="s">
        <v>125</v>
      </c>
      <c r="Y22" s="240" t="s">
        <v>125</v>
      </c>
      <c r="Z22" s="240" t="s">
        <v>125</v>
      </c>
      <c r="AA22" s="240" t="s">
        <v>125</v>
      </c>
      <c r="AB22" s="240" t="s">
        <v>125</v>
      </c>
      <c r="AC22" s="240" t="s">
        <v>125</v>
      </c>
      <c r="AD22" s="240" t="s">
        <v>125</v>
      </c>
      <c r="AE22" s="240" t="s">
        <v>125</v>
      </c>
      <c r="AF22" s="240" t="s">
        <v>125</v>
      </c>
      <c r="AG22" s="240" t="s">
        <v>125</v>
      </c>
      <c r="AH22" s="240" t="s">
        <v>125</v>
      </c>
      <c r="AI22" s="240" t="s">
        <v>125</v>
      </c>
      <c r="AJ22" s="240" t="s">
        <v>125</v>
      </c>
      <c r="AK22" s="240" t="s">
        <v>125</v>
      </c>
      <c r="AL22" s="240" t="s">
        <v>125</v>
      </c>
      <c r="AM22" s="240" t="s">
        <v>125</v>
      </c>
      <c r="AN22" s="240" t="s">
        <v>125</v>
      </c>
      <c r="AO22" s="240" t="s">
        <v>125</v>
      </c>
      <c r="AP22" s="240" t="s">
        <v>125</v>
      </c>
      <c r="AQ22" s="240" t="s">
        <v>125</v>
      </c>
      <c r="AR22" s="240" t="s">
        <v>125</v>
      </c>
      <c r="AS22" s="240" t="s">
        <v>125</v>
      </c>
      <c r="AT22" s="240" t="s">
        <v>125</v>
      </c>
      <c r="AV22" s="240" t="s">
        <v>125</v>
      </c>
      <c r="AW22" s="240" t="s">
        <v>125</v>
      </c>
      <c r="AX22" s="240" t="s">
        <v>125</v>
      </c>
      <c r="AY22" s="240" t="s">
        <v>125</v>
      </c>
      <c r="AZ22" s="240" t="s">
        <v>125</v>
      </c>
      <c r="BA22" s="240" t="s">
        <v>125</v>
      </c>
      <c r="BB22" s="240" t="s">
        <v>125</v>
      </c>
      <c r="BC22" s="240" t="s">
        <v>125</v>
      </c>
      <c r="BD22" s="240" t="s">
        <v>125</v>
      </c>
      <c r="BE22" s="240" t="s">
        <v>125</v>
      </c>
      <c r="BF22" s="240" t="s">
        <v>125</v>
      </c>
      <c r="BG22" s="240" t="s">
        <v>125</v>
      </c>
      <c r="BH22" s="240" t="s">
        <v>125</v>
      </c>
      <c r="BI22" s="240" t="s">
        <v>125</v>
      </c>
      <c r="BJ22" s="240" t="s">
        <v>125</v>
      </c>
      <c r="BK22" s="240" t="s">
        <v>125</v>
      </c>
      <c r="BL22" s="240" t="s">
        <v>125</v>
      </c>
      <c r="BM22" s="240" t="s">
        <v>125</v>
      </c>
      <c r="BN22" s="240" t="s">
        <v>125</v>
      </c>
      <c r="BO22" s="240" t="s">
        <v>125</v>
      </c>
      <c r="BP22" s="240" t="s">
        <v>125</v>
      </c>
      <c r="BQ22" s="240" t="s">
        <v>125</v>
      </c>
      <c r="BR22" s="240" t="s">
        <v>125</v>
      </c>
      <c r="BS22" s="240" t="s">
        <v>125</v>
      </c>
      <c r="BT22" s="240" t="s">
        <v>125</v>
      </c>
      <c r="BU22" s="240" t="s">
        <v>125</v>
      </c>
      <c r="BV22" s="240" t="s">
        <v>125</v>
      </c>
      <c r="BW22" s="240" t="s">
        <v>125</v>
      </c>
      <c r="BX22" s="240" t="s">
        <v>125</v>
      </c>
      <c r="BY22" s="240" t="s">
        <v>125</v>
      </c>
      <c r="BZ22" s="240" t="s">
        <v>125</v>
      </c>
      <c r="CA22" s="240" t="s">
        <v>125</v>
      </c>
      <c r="CB22" s="240" t="s">
        <v>125</v>
      </c>
      <c r="CC22" s="240" t="s">
        <v>125</v>
      </c>
      <c r="CD22" s="240" t="s">
        <v>125</v>
      </c>
      <c r="CE22" s="240" t="s">
        <v>125</v>
      </c>
      <c r="CF22" s="165"/>
      <c r="CG22" s="165"/>
    </row>
    <row r="23" spans="1:85" ht="15" hidden="1" outlineLevel="1">
      <c r="A23" s="247"/>
      <c r="B23" s="248"/>
      <c r="C23" s="151"/>
      <c r="D23" s="249"/>
      <c r="E23" s="250"/>
      <c r="F23" s="250"/>
      <c r="G23" s="250"/>
      <c r="H23" s="250"/>
      <c r="I23" s="251" t="s">
        <v>125</v>
      </c>
      <c r="K23" s="240" t="s">
        <v>125</v>
      </c>
      <c r="L23" s="240" t="s">
        <v>125</v>
      </c>
      <c r="M23" s="240" t="s">
        <v>125</v>
      </c>
      <c r="N23" s="240" t="s">
        <v>125</v>
      </c>
      <c r="O23" s="240" t="s">
        <v>125</v>
      </c>
      <c r="P23" s="240" t="s">
        <v>125</v>
      </c>
      <c r="Q23" s="240" t="s">
        <v>125</v>
      </c>
      <c r="R23" s="240" t="s">
        <v>125</v>
      </c>
      <c r="S23" s="240" t="s">
        <v>125</v>
      </c>
      <c r="T23" s="240" t="s">
        <v>125</v>
      </c>
      <c r="U23" s="240" t="s">
        <v>125</v>
      </c>
      <c r="V23" s="240" t="s">
        <v>125</v>
      </c>
      <c r="W23" s="240" t="s">
        <v>125</v>
      </c>
      <c r="X23" s="240" t="s">
        <v>125</v>
      </c>
      <c r="Y23" s="240" t="s">
        <v>125</v>
      </c>
      <c r="Z23" s="240" t="s">
        <v>125</v>
      </c>
      <c r="AA23" s="240" t="s">
        <v>125</v>
      </c>
      <c r="AB23" s="240" t="s">
        <v>125</v>
      </c>
      <c r="AC23" s="240" t="s">
        <v>125</v>
      </c>
      <c r="AD23" s="240" t="s">
        <v>125</v>
      </c>
      <c r="AE23" s="240" t="s">
        <v>125</v>
      </c>
      <c r="AF23" s="240" t="s">
        <v>125</v>
      </c>
      <c r="AG23" s="240" t="s">
        <v>125</v>
      </c>
      <c r="AH23" s="240" t="s">
        <v>125</v>
      </c>
      <c r="AI23" s="240" t="s">
        <v>125</v>
      </c>
      <c r="AJ23" s="240" t="s">
        <v>125</v>
      </c>
      <c r="AK23" s="240" t="s">
        <v>125</v>
      </c>
      <c r="AL23" s="240" t="s">
        <v>125</v>
      </c>
      <c r="AM23" s="240" t="s">
        <v>125</v>
      </c>
      <c r="AN23" s="240" t="s">
        <v>125</v>
      </c>
      <c r="AO23" s="240" t="s">
        <v>125</v>
      </c>
      <c r="AP23" s="240" t="s">
        <v>125</v>
      </c>
      <c r="AQ23" s="240" t="s">
        <v>125</v>
      </c>
      <c r="AR23" s="240" t="s">
        <v>125</v>
      </c>
      <c r="AS23" s="240" t="s">
        <v>125</v>
      </c>
      <c r="AT23" s="240" t="s">
        <v>125</v>
      </c>
      <c r="AV23" s="240" t="s">
        <v>125</v>
      </c>
      <c r="AW23" s="240" t="s">
        <v>125</v>
      </c>
      <c r="AX23" s="240" t="s">
        <v>125</v>
      </c>
      <c r="AY23" s="240" t="s">
        <v>125</v>
      </c>
      <c r="AZ23" s="240" t="s">
        <v>125</v>
      </c>
      <c r="BA23" s="240" t="s">
        <v>125</v>
      </c>
      <c r="BB23" s="240" t="s">
        <v>125</v>
      </c>
      <c r="BC23" s="240" t="s">
        <v>125</v>
      </c>
      <c r="BD23" s="240" t="s">
        <v>125</v>
      </c>
      <c r="BE23" s="240" t="s">
        <v>125</v>
      </c>
      <c r="BF23" s="240" t="s">
        <v>125</v>
      </c>
      <c r="BG23" s="240" t="s">
        <v>125</v>
      </c>
      <c r="BH23" s="240" t="s">
        <v>125</v>
      </c>
      <c r="BI23" s="240" t="s">
        <v>125</v>
      </c>
      <c r="BJ23" s="240" t="s">
        <v>125</v>
      </c>
      <c r="BK23" s="240" t="s">
        <v>125</v>
      </c>
      <c r="BL23" s="240" t="s">
        <v>125</v>
      </c>
      <c r="BM23" s="240" t="s">
        <v>125</v>
      </c>
      <c r="BN23" s="240" t="s">
        <v>125</v>
      </c>
      <c r="BO23" s="240" t="s">
        <v>125</v>
      </c>
      <c r="BP23" s="240" t="s">
        <v>125</v>
      </c>
      <c r="BQ23" s="240" t="s">
        <v>125</v>
      </c>
      <c r="BR23" s="240" t="s">
        <v>125</v>
      </c>
      <c r="BS23" s="240" t="s">
        <v>125</v>
      </c>
      <c r="BT23" s="240" t="s">
        <v>125</v>
      </c>
      <c r="BU23" s="240" t="s">
        <v>125</v>
      </c>
      <c r="BV23" s="240" t="s">
        <v>125</v>
      </c>
      <c r="BW23" s="240" t="s">
        <v>125</v>
      </c>
      <c r="BX23" s="240" t="s">
        <v>125</v>
      </c>
      <c r="BY23" s="240" t="s">
        <v>125</v>
      </c>
      <c r="BZ23" s="240" t="s">
        <v>125</v>
      </c>
      <c r="CA23" s="240" t="s">
        <v>125</v>
      </c>
      <c r="CB23" s="240" t="s">
        <v>125</v>
      </c>
      <c r="CC23" s="240" t="s">
        <v>125</v>
      </c>
      <c r="CD23" s="240" t="s">
        <v>125</v>
      </c>
      <c r="CE23" s="240" t="s">
        <v>125</v>
      </c>
      <c r="CF23" s="165"/>
      <c r="CG23" s="165"/>
    </row>
    <row r="24" spans="1:85" ht="15" hidden="1" outlineLevel="1">
      <c r="A24" s="247"/>
      <c r="B24" s="248"/>
      <c r="C24" s="151"/>
      <c r="D24" s="249"/>
      <c r="E24" s="250"/>
      <c r="F24" s="250"/>
      <c r="G24" s="250"/>
      <c r="H24" s="250"/>
      <c r="I24" s="251" t="s">
        <v>125</v>
      </c>
      <c r="K24" s="240" t="s">
        <v>125</v>
      </c>
      <c r="L24" s="240" t="s">
        <v>125</v>
      </c>
      <c r="M24" s="240" t="s">
        <v>125</v>
      </c>
      <c r="N24" s="240" t="s">
        <v>125</v>
      </c>
      <c r="O24" s="240" t="s">
        <v>125</v>
      </c>
      <c r="P24" s="240" t="s">
        <v>125</v>
      </c>
      <c r="Q24" s="240" t="s">
        <v>125</v>
      </c>
      <c r="R24" s="240" t="s">
        <v>125</v>
      </c>
      <c r="S24" s="240" t="s">
        <v>125</v>
      </c>
      <c r="T24" s="240" t="s">
        <v>125</v>
      </c>
      <c r="U24" s="240" t="s">
        <v>125</v>
      </c>
      <c r="V24" s="240" t="s">
        <v>125</v>
      </c>
      <c r="W24" s="240" t="s">
        <v>125</v>
      </c>
      <c r="X24" s="240" t="s">
        <v>125</v>
      </c>
      <c r="Y24" s="240" t="s">
        <v>125</v>
      </c>
      <c r="Z24" s="240" t="s">
        <v>125</v>
      </c>
      <c r="AA24" s="240" t="s">
        <v>125</v>
      </c>
      <c r="AB24" s="240" t="s">
        <v>125</v>
      </c>
      <c r="AC24" s="240" t="s">
        <v>125</v>
      </c>
      <c r="AD24" s="240" t="s">
        <v>125</v>
      </c>
      <c r="AE24" s="240" t="s">
        <v>125</v>
      </c>
      <c r="AF24" s="240" t="s">
        <v>125</v>
      </c>
      <c r="AG24" s="240" t="s">
        <v>125</v>
      </c>
      <c r="AH24" s="240" t="s">
        <v>125</v>
      </c>
      <c r="AI24" s="240" t="s">
        <v>125</v>
      </c>
      <c r="AJ24" s="240" t="s">
        <v>125</v>
      </c>
      <c r="AK24" s="240" t="s">
        <v>125</v>
      </c>
      <c r="AL24" s="240" t="s">
        <v>125</v>
      </c>
      <c r="AM24" s="240" t="s">
        <v>125</v>
      </c>
      <c r="AN24" s="240" t="s">
        <v>125</v>
      </c>
      <c r="AO24" s="240" t="s">
        <v>125</v>
      </c>
      <c r="AP24" s="240" t="s">
        <v>125</v>
      </c>
      <c r="AQ24" s="240" t="s">
        <v>125</v>
      </c>
      <c r="AR24" s="240" t="s">
        <v>125</v>
      </c>
      <c r="AS24" s="240" t="s">
        <v>125</v>
      </c>
      <c r="AT24" s="240" t="s">
        <v>125</v>
      </c>
      <c r="AV24" s="240" t="s">
        <v>125</v>
      </c>
      <c r="AW24" s="240" t="s">
        <v>125</v>
      </c>
      <c r="AX24" s="240" t="s">
        <v>125</v>
      </c>
      <c r="AY24" s="240" t="s">
        <v>125</v>
      </c>
      <c r="AZ24" s="240" t="s">
        <v>125</v>
      </c>
      <c r="BA24" s="240" t="s">
        <v>125</v>
      </c>
      <c r="BB24" s="240" t="s">
        <v>125</v>
      </c>
      <c r="BC24" s="240" t="s">
        <v>125</v>
      </c>
      <c r="BD24" s="240" t="s">
        <v>125</v>
      </c>
      <c r="BE24" s="240" t="s">
        <v>125</v>
      </c>
      <c r="BF24" s="240" t="s">
        <v>125</v>
      </c>
      <c r="BG24" s="240" t="s">
        <v>125</v>
      </c>
      <c r="BH24" s="240" t="s">
        <v>125</v>
      </c>
      <c r="BI24" s="240" t="s">
        <v>125</v>
      </c>
      <c r="BJ24" s="240" t="s">
        <v>125</v>
      </c>
      <c r="BK24" s="240" t="s">
        <v>125</v>
      </c>
      <c r="BL24" s="240" t="s">
        <v>125</v>
      </c>
      <c r="BM24" s="240" t="s">
        <v>125</v>
      </c>
      <c r="BN24" s="240" t="s">
        <v>125</v>
      </c>
      <c r="BO24" s="240" t="s">
        <v>125</v>
      </c>
      <c r="BP24" s="240" t="s">
        <v>125</v>
      </c>
      <c r="BQ24" s="240" t="s">
        <v>125</v>
      </c>
      <c r="BR24" s="240" t="s">
        <v>125</v>
      </c>
      <c r="BS24" s="240" t="s">
        <v>125</v>
      </c>
      <c r="BT24" s="240" t="s">
        <v>125</v>
      </c>
      <c r="BU24" s="240" t="s">
        <v>125</v>
      </c>
      <c r="BV24" s="240" t="s">
        <v>125</v>
      </c>
      <c r="BW24" s="240" t="s">
        <v>125</v>
      </c>
      <c r="BX24" s="240" t="s">
        <v>125</v>
      </c>
      <c r="BY24" s="240" t="s">
        <v>125</v>
      </c>
      <c r="BZ24" s="240" t="s">
        <v>125</v>
      </c>
      <c r="CA24" s="240" t="s">
        <v>125</v>
      </c>
      <c r="CB24" s="240" t="s">
        <v>125</v>
      </c>
      <c r="CC24" s="240" t="s">
        <v>125</v>
      </c>
      <c r="CD24" s="240" t="s">
        <v>125</v>
      </c>
      <c r="CE24" s="240" t="s">
        <v>125</v>
      </c>
      <c r="CF24" s="165"/>
      <c r="CG24" s="165"/>
    </row>
    <row r="25" spans="1:85" ht="15" hidden="1" outlineLevel="1">
      <c r="A25" s="247"/>
      <c r="B25" s="248"/>
      <c r="C25" s="151"/>
      <c r="D25" s="249"/>
      <c r="E25" s="250"/>
      <c r="F25" s="250"/>
      <c r="G25" s="250"/>
      <c r="H25" s="250"/>
      <c r="I25" s="251" t="s">
        <v>125</v>
      </c>
      <c r="K25" s="240" t="s">
        <v>125</v>
      </c>
      <c r="L25" s="240" t="s">
        <v>125</v>
      </c>
      <c r="M25" s="240" t="s">
        <v>125</v>
      </c>
      <c r="N25" s="240" t="s">
        <v>125</v>
      </c>
      <c r="O25" s="240" t="s">
        <v>125</v>
      </c>
      <c r="P25" s="240" t="s">
        <v>125</v>
      </c>
      <c r="Q25" s="240" t="s">
        <v>125</v>
      </c>
      <c r="R25" s="240" t="s">
        <v>125</v>
      </c>
      <c r="S25" s="240" t="s">
        <v>125</v>
      </c>
      <c r="T25" s="240" t="s">
        <v>125</v>
      </c>
      <c r="U25" s="240" t="s">
        <v>125</v>
      </c>
      <c r="V25" s="240" t="s">
        <v>125</v>
      </c>
      <c r="W25" s="240" t="s">
        <v>125</v>
      </c>
      <c r="X25" s="240" t="s">
        <v>125</v>
      </c>
      <c r="Y25" s="240" t="s">
        <v>125</v>
      </c>
      <c r="Z25" s="240" t="s">
        <v>125</v>
      </c>
      <c r="AA25" s="240" t="s">
        <v>125</v>
      </c>
      <c r="AB25" s="240" t="s">
        <v>125</v>
      </c>
      <c r="AC25" s="240" t="s">
        <v>125</v>
      </c>
      <c r="AD25" s="240" t="s">
        <v>125</v>
      </c>
      <c r="AE25" s="240" t="s">
        <v>125</v>
      </c>
      <c r="AF25" s="240" t="s">
        <v>125</v>
      </c>
      <c r="AG25" s="240" t="s">
        <v>125</v>
      </c>
      <c r="AH25" s="240" t="s">
        <v>125</v>
      </c>
      <c r="AI25" s="240" t="s">
        <v>125</v>
      </c>
      <c r="AJ25" s="240" t="s">
        <v>125</v>
      </c>
      <c r="AK25" s="240" t="s">
        <v>125</v>
      </c>
      <c r="AL25" s="240" t="s">
        <v>125</v>
      </c>
      <c r="AM25" s="240" t="s">
        <v>125</v>
      </c>
      <c r="AN25" s="240" t="s">
        <v>125</v>
      </c>
      <c r="AO25" s="240" t="s">
        <v>125</v>
      </c>
      <c r="AP25" s="240" t="s">
        <v>125</v>
      </c>
      <c r="AQ25" s="240" t="s">
        <v>125</v>
      </c>
      <c r="AR25" s="240" t="s">
        <v>125</v>
      </c>
      <c r="AS25" s="240" t="s">
        <v>125</v>
      </c>
      <c r="AT25" s="240" t="s">
        <v>125</v>
      </c>
      <c r="AV25" s="240" t="s">
        <v>125</v>
      </c>
      <c r="AW25" s="240" t="s">
        <v>125</v>
      </c>
      <c r="AX25" s="240" t="s">
        <v>125</v>
      </c>
      <c r="AY25" s="240" t="s">
        <v>125</v>
      </c>
      <c r="AZ25" s="240" t="s">
        <v>125</v>
      </c>
      <c r="BA25" s="240" t="s">
        <v>125</v>
      </c>
      <c r="BB25" s="240" t="s">
        <v>125</v>
      </c>
      <c r="BC25" s="240" t="s">
        <v>125</v>
      </c>
      <c r="BD25" s="240" t="s">
        <v>125</v>
      </c>
      <c r="BE25" s="240" t="s">
        <v>125</v>
      </c>
      <c r="BF25" s="240" t="s">
        <v>125</v>
      </c>
      <c r="BG25" s="240" t="s">
        <v>125</v>
      </c>
      <c r="BH25" s="240" t="s">
        <v>125</v>
      </c>
      <c r="BI25" s="240" t="s">
        <v>125</v>
      </c>
      <c r="BJ25" s="240" t="s">
        <v>125</v>
      </c>
      <c r="BK25" s="240" t="s">
        <v>125</v>
      </c>
      <c r="BL25" s="240" t="s">
        <v>125</v>
      </c>
      <c r="BM25" s="240" t="s">
        <v>125</v>
      </c>
      <c r="BN25" s="240" t="s">
        <v>125</v>
      </c>
      <c r="BO25" s="240" t="s">
        <v>125</v>
      </c>
      <c r="BP25" s="240" t="s">
        <v>125</v>
      </c>
      <c r="BQ25" s="240" t="s">
        <v>125</v>
      </c>
      <c r="BR25" s="240" t="s">
        <v>125</v>
      </c>
      <c r="BS25" s="240" t="s">
        <v>125</v>
      </c>
      <c r="BT25" s="240" t="s">
        <v>125</v>
      </c>
      <c r="BU25" s="240" t="s">
        <v>125</v>
      </c>
      <c r="BV25" s="240" t="s">
        <v>125</v>
      </c>
      <c r="BW25" s="240" t="s">
        <v>125</v>
      </c>
      <c r="BX25" s="240" t="s">
        <v>125</v>
      </c>
      <c r="BY25" s="240" t="s">
        <v>125</v>
      </c>
      <c r="BZ25" s="240" t="s">
        <v>125</v>
      </c>
      <c r="CA25" s="240" t="s">
        <v>125</v>
      </c>
      <c r="CB25" s="240" t="s">
        <v>125</v>
      </c>
      <c r="CC25" s="240" t="s">
        <v>125</v>
      </c>
      <c r="CD25" s="240" t="s">
        <v>125</v>
      </c>
      <c r="CE25" s="240" t="s">
        <v>125</v>
      </c>
      <c r="CF25" s="165"/>
      <c r="CG25" s="165"/>
    </row>
    <row r="26" spans="1:85" ht="15" hidden="1" outlineLevel="1">
      <c r="A26" s="247"/>
      <c r="B26" s="248"/>
      <c r="C26" s="151"/>
      <c r="D26" s="249"/>
      <c r="E26" s="250"/>
      <c r="F26" s="250"/>
      <c r="G26" s="250"/>
      <c r="H26" s="250"/>
      <c r="I26" s="251" t="s">
        <v>125</v>
      </c>
      <c r="K26" s="240" t="s">
        <v>125</v>
      </c>
      <c r="L26" s="240" t="s">
        <v>125</v>
      </c>
      <c r="M26" s="240" t="s">
        <v>125</v>
      </c>
      <c r="N26" s="240" t="s">
        <v>125</v>
      </c>
      <c r="O26" s="240" t="s">
        <v>125</v>
      </c>
      <c r="P26" s="240" t="s">
        <v>125</v>
      </c>
      <c r="Q26" s="240" t="s">
        <v>125</v>
      </c>
      <c r="R26" s="240" t="s">
        <v>125</v>
      </c>
      <c r="S26" s="240" t="s">
        <v>125</v>
      </c>
      <c r="T26" s="240" t="s">
        <v>125</v>
      </c>
      <c r="U26" s="240" t="s">
        <v>125</v>
      </c>
      <c r="V26" s="240" t="s">
        <v>125</v>
      </c>
      <c r="W26" s="240" t="s">
        <v>125</v>
      </c>
      <c r="X26" s="240" t="s">
        <v>125</v>
      </c>
      <c r="Y26" s="240" t="s">
        <v>125</v>
      </c>
      <c r="Z26" s="240" t="s">
        <v>125</v>
      </c>
      <c r="AA26" s="240" t="s">
        <v>125</v>
      </c>
      <c r="AB26" s="240" t="s">
        <v>125</v>
      </c>
      <c r="AC26" s="240" t="s">
        <v>125</v>
      </c>
      <c r="AD26" s="240" t="s">
        <v>125</v>
      </c>
      <c r="AE26" s="240" t="s">
        <v>125</v>
      </c>
      <c r="AF26" s="240" t="s">
        <v>125</v>
      </c>
      <c r="AG26" s="240" t="s">
        <v>125</v>
      </c>
      <c r="AH26" s="240" t="s">
        <v>125</v>
      </c>
      <c r="AI26" s="240" t="s">
        <v>125</v>
      </c>
      <c r="AJ26" s="240" t="s">
        <v>125</v>
      </c>
      <c r="AK26" s="240" t="s">
        <v>125</v>
      </c>
      <c r="AL26" s="240" t="s">
        <v>125</v>
      </c>
      <c r="AM26" s="240" t="s">
        <v>125</v>
      </c>
      <c r="AN26" s="240" t="s">
        <v>125</v>
      </c>
      <c r="AO26" s="240" t="s">
        <v>125</v>
      </c>
      <c r="AP26" s="240" t="s">
        <v>125</v>
      </c>
      <c r="AQ26" s="240" t="s">
        <v>125</v>
      </c>
      <c r="AR26" s="240" t="s">
        <v>125</v>
      </c>
      <c r="AS26" s="240" t="s">
        <v>125</v>
      </c>
      <c r="AT26" s="240" t="s">
        <v>125</v>
      </c>
      <c r="AV26" s="240" t="s">
        <v>125</v>
      </c>
      <c r="AW26" s="240" t="s">
        <v>125</v>
      </c>
      <c r="AX26" s="240" t="s">
        <v>125</v>
      </c>
      <c r="AY26" s="240" t="s">
        <v>125</v>
      </c>
      <c r="AZ26" s="240" t="s">
        <v>125</v>
      </c>
      <c r="BA26" s="240" t="s">
        <v>125</v>
      </c>
      <c r="BB26" s="240" t="s">
        <v>125</v>
      </c>
      <c r="BC26" s="240" t="s">
        <v>125</v>
      </c>
      <c r="BD26" s="240" t="s">
        <v>125</v>
      </c>
      <c r="BE26" s="240" t="s">
        <v>125</v>
      </c>
      <c r="BF26" s="240" t="s">
        <v>125</v>
      </c>
      <c r="BG26" s="240" t="s">
        <v>125</v>
      </c>
      <c r="BH26" s="240" t="s">
        <v>125</v>
      </c>
      <c r="BI26" s="240" t="s">
        <v>125</v>
      </c>
      <c r="BJ26" s="240" t="s">
        <v>125</v>
      </c>
      <c r="BK26" s="240" t="s">
        <v>125</v>
      </c>
      <c r="BL26" s="240" t="s">
        <v>125</v>
      </c>
      <c r="BM26" s="240" t="s">
        <v>125</v>
      </c>
      <c r="BN26" s="240" t="s">
        <v>125</v>
      </c>
      <c r="BO26" s="240" t="s">
        <v>125</v>
      </c>
      <c r="BP26" s="240" t="s">
        <v>125</v>
      </c>
      <c r="BQ26" s="240" t="s">
        <v>125</v>
      </c>
      <c r="BR26" s="240" t="s">
        <v>125</v>
      </c>
      <c r="BS26" s="240" t="s">
        <v>125</v>
      </c>
      <c r="BT26" s="240" t="s">
        <v>125</v>
      </c>
      <c r="BU26" s="240" t="s">
        <v>125</v>
      </c>
      <c r="BV26" s="240" t="s">
        <v>125</v>
      </c>
      <c r="BW26" s="240" t="s">
        <v>125</v>
      </c>
      <c r="BX26" s="240" t="s">
        <v>125</v>
      </c>
      <c r="BY26" s="240" t="s">
        <v>125</v>
      </c>
      <c r="BZ26" s="240" t="s">
        <v>125</v>
      </c>
      <c r="CA26" s="240" t="s">
        <v>125</v>
      </c>
      <c r="CB26" s="240" t="s">
        <v>125</v>
      </c>
      <c r="CC26" s="240" t="s">
        <v>125</v>
      </c>
      <c r="CD26" s="240" t="s">
        <v>125</v>
      </c>
      <c r="CE26" s="240" t="s">
        <v>125</v>
      </c>
      <c r="CF26" s="165"/>
      <c r="CG26" s="165"/>
    </row>
    <row r="27" spans="1:85" ht="15" hidden="1" outlineLevel="1">
      <c r="A27" s="247"/>
      <c r="B27" s="248"/>
      <c r="C27" s="151"/>
      <c r="D27" s="249"/>
      <c r="E27" s="250"/>
      <c r="F27" s="250"/>
      <c r="G27" s="250"/>
      <c r="H27" s="250"/>
      <c r="I27" s="251" t="s">
        <v>125</v>
      </c>
      <c r="K27" s="240" t="s">
        <v>125</v>
      </c>
      <c r="L27" s="240" t="s">
        <v>125</v>
      </c>
      <c r="M27" s="240" t="s">
        <v>125</v>
      </c>
      <c r="N27" s="240" t="s">
        <v>125</v>
      </c>
      <c r="O27" s="240" t="s">
        <v>125</v>
      </c>
      <c r="P27" s="240" t="s">
        <v>125</v>
      </c>
      <c r="Q27" s="240" t="s">
        <v>125</v>
      </c>
      <c r="R27" s="240" t="s">
        <v>125</v>
      </c>
      <c r="S27" s="240" t="s">
        <v>125</v>
      </c>
      <c r="T27" s="240" t="s">
        <v>125</v>
      </c>
      <c r="U27" s="240" t="s">
        <v>125</v>
      </c>
      <c r="V27" s="240" t="s">
        <v>125</v>
      </c>
      <c r="W27" s="240" t="s">
        <v>125</v>
      </c>
      <c r="X27" s="240" t="s">
        <v>125</v>
      </c>
      <c r="Y27" s="240" t="s">
        <v>125</v>
      </c>
      <c r="Z27" s="240" t="s">
        <v>125</v>
      </c>
      <c r="AA27" s="240" t="s">
        <v>125</v>
      </c>
      <c r="AB27" s="240" t="s">
        <v>125</v>
      </c>
      <c r="AC27" s="240" t="s">
        <v>125</v>
      </c>
      <c r="AD27" s="240" t="s">
        <v>125</v>
      </c>
      <c r="AE27" s="240" t="s">
        <v>125</v>
      </c>
      <c r="AF27" s="240" t="s">
        <v>125</v>
      </c>
      <c r="AG27" s="240" t="s">
        <v>125</v>
      </c>
      <c r="AH27" s="240" t="s">
        <v>125</v>
      </c>
      <c r="AI27" s="240" t="s">
        <v>125</v>
      </c>
      <c r="AJ27" s="240" t="s">
        <v>125</v>
      </c>
      <c r="AK27" s="240" t="s">
        <v>125</v>
      </c>
      <c r="AL27" s="240" t="s">
        <v>125</v>
      </c>
      <c r="AM27" s="240" t="s">
        <v>125</v>
      </c>
      <c r="AN27" s="240" t="s">
        <v>125</v>
      </c>
      <c r="AO27" s="240" t="s">
        <v>125</v>
      </c>
      <c r="AP27" s="240" t="s">
        <v>125</v>
      </c>
      <c r="AQ27" s="240" t="s">
        <v>125</v>
      </c>
      <c r="AR27" s="240" t="s">
        <v>125</v>
      </c>
      <c r="AS27" s="240" t="s">
        <v>125</v>
      </c>
      <c r="AT27" s="240" t="s">
        <v>125</v>
      </c>
      <c r="AV27" s="240" t="s">
        <v>125</v>
      </c>
      <c r="AW27" s="240" t="s">
        <v>125</v>
      </c>
      <c r="AX27" s="240" t="s">
        <v>125</v>
      </c>
      <c r="AY27" s="240" t="s">
        <v>125</v>
      </c>
      <c r="AZ27" s="240" t="s">
        <v>125</v>
      </c>
      <c r="BA27" s="240" t="s">
        <v>125</v>
      </c>
      <c r="BB27" s="240" t="s">
        <v>125</v>
      </c>
      <c r="BC27" s="240" t="s">
        <v>125</v>
      </c>
      <c r="BD27" s="240" t="s">
        <v>125</v>
      </c>
      <c r="BE27" s="240" t="s">
        <v>125</v>
      </c>
      <c r="BF27" s="240" t="s">
        <v>125</v>
      </c>
      <c r="BG27" s="240" t="s">
        <v>125</v>
      </c>
      <c r="BH27" s="240" t="s">
        <v>125</v>
      </c>
      <c r="BI27" s="240" t="s">
        <v>125</v>
      </c>
      <c r="BJ27" s="240" t="s">
        <v>125</v>
      </c>
      <c r="BK27" s="240" t="s">
        <v>125</v>
      </c>
      <c r="BL27" s="240" t="s">
        <v>125</v>
      </c>
      <c r="BM27" s="240" t="s">
        <v>125</v>
      </c>
      <c r="BN27" s="240" t="s">
        <v>125</v>
      </c>
      <c r="BO27" s="240" t="s">
        <v>125</v>
      </c>
      <c r="BP27" s="240" t="s">
        <v>125</v>
      </c>
      <c r="BQ27" s="240" t="s">
        <v>125</v>
      </c>
      <c r="BR27" s="240" t="s">
        <v>125</v>
      </c>
      <c r="BS27" s="240" t="s">
        <v>125</v>
      </c>
      <c r="BT27" s="240" t="s">
        <v>125</v>
      </c>
      <c r="BU27" s="240" t="s">
        <v>125</v>
      </c>
      <c r="BV27" s="240" t="s">
        <v>125</v>
      </c>
      <c r="BW27" s="240" t="s">
        <v>125</v>
      </c>
      <c r="BX27" s="240" t="s">
        <v>125</v>
      </c>
      <c r="BY27" s="240" t="s">
        <v>125</v>
      </c>
      <c r="BZ27" s="240" t="s">
        <v>125</v>
      </c>
      <c r="CA27" s="240" t="s">
        <v>125</v>
      </c>
      <c r="CB27" s="240" t="s">
        <v>125</v>
      </c>
      <c r="CC27" s="240" t="s">
        <v>125</v>
      </c>
      <c r="CD27" s="240" t="s">
        <v>125</v>
      </c>
      <c r="CE27" s="240" t="s">
        <v>125</v>
      </c>
      <c r="CF27" s="165"/>
      <c r="CG27" s="165"/>
    </row>
    <row r="28" spans="1:85" ht="15" hidden="1" outlineLevel="2">
      <c r="A28" s="247"/>
      <c r="B28" s="248"/>
      <c r="C28" s="151"/>
      <c r="D28" s="249"/>
      <c r="E28" s="250"/>
      <c r="F28" s="250"/>
      <c r="G28" s="250"/>
      <c r="H28" s="250"/>
      <c r="I28" s="251" t="s">
        <v>125</v>
      </c>
      <c r="K28" s="240" t="s">
        <v>125</v>
      </c>
      <c r="L28" s="240" t="s">
        <v>125</v>
      </c>
      <c r="M28" s="240" t="s">
        <v>125</v>
      </c>
      <c r="N28" s="240" t="s">
        <v>125</v>
      </c>
      <c r="O28" s="240" t="s">
        <v>125</v>
      </c>
      <c r="P28" s="240" t="s">
        <v>125</v>
      </c>
      <c r="Q28" s="240" t="s">
        <v>125</v>
      </c>
      <c r="R28" s="240" t="s">
        <v>125</v>
      </c>
      <c r="S28" s="240" t="s">
        <v>125</v>
      </c>
      <c r="T28" s="240" t="s">
        <v>125</v>
      </c>
      <c r="U28" s="240" t="s">
        <v>125</v>
      </c>
      <c r="V28" s="240" t="s">
        <v>125</v>
      </c>
      <c r="W28" s="240" t="s">
        <v>125</v>
      </c>
      <c r="X28" s="240" t="s">
        <v>125</v>
      </c>
      <c r="Y28" s="240" t="s">
        <v>125</v>
      </c>
      <c r="Z28" s="240" t="s">
        <v>125</v>
      </c>
      <c r="AA28" s="240" t="s">
        <v>125</v>
      </c>
      <c r="AB28" s="240" t="s">
        <v>125</v>
      </c>
      <c r="AC28" s="240" t="s">
        <v>125</v>
      </c>
      <c r="AD28" s="240" t="s">
        <v>125</v>
      </c>
      <c r="AE28" s="240" t="s">
        <v>125</v>
      </c>
      <c r="AF28" s="240" t="s">
        <v>125</v>
      </c>
      <c r="AG28" s="240" t="s">
        <v>125</v>
      </c>
      <c r="AH28" s="240" t="s">
        <v>125</v>
      </c>
      <c r="AI28" s="240" t="s">
        <v>125</v>
      </c>
      <c r="AJ28" s="240" t="s">
        <v>125</v>
      </c>
      <c r="AK28" s="240" t="s">
        <v>125</v>
      </c>
      <c r="AL28" s="240" t="s">
        <v>125</v>
      </c>
      <c r="AM28" s="240" t="s">
        <v>125</v>
      </c>
      <c r="AN28" s="240" t="s">
        <v>125</v>
      </c>
      <c r="AO28" s="240" t="s">
        <v>125</v>
      </c>
      <c r="AP28" s="240" t="s">
        <v>125</v>
      </c>
      <c r="AQ28" s="240" t="s">
        <v>125</v>
      </c>
      <c r="AR28" s="240" t="s">
        <v>125</v>
      </c>
      <c r="AS28" s="240" t="s">
        <v>125</v>
      </c>
      <c r="AT28" s="240" t="s">
        <v>125</v>
      </c>
      <c r="AV28" s="240" t="s">
        <v>125</v>
      </c>
      <c r="AW28" s="240" t="s">
        <v>125</v>
      </c>
      <c r="AX28" s="240" t="s">
        <v>125</v>
      </c>
      <c r="AY28" s="240" t="s">
        <v>125</v>
      </c>
      <c r="AZ28" s="240" t="s">
        <v>125</v>
      </c>
      <c r="BA28" s="240" t="s">
        <v>125</v>
      </c>
      <c r="BB28" s="240" t="s">
        <v>125</v>
      </c>
      <c r="BC28" s="240" t="s">
        <v>125</v>
      </c>
      <c r="BD28" s="240" t="s">
        <v>125</v>
      </c>
      <c r="BE28" s="240" t="s">
        <v>125</v>
      </c>
      <c r="BF28" s="240" t="s">
        <v>125</v>
      </c>
      <c r="BG28" s="240" t="s">
        <v>125</v>
      </c>
      <c r="BH28" s="240" t="s">
        <v>125</v>
      </c>
      <c r="BI28" s="240" t="s">
        <v>125</v>
      </c>
      <c r="BJ28" s="240" t="s">
        <v>125</v>
      </c>
      <c r="BK28" s="240" t="s">
        <v>125</v>
      </c>
      <c r="BL28" s="240" t="s">
        <v>125</v>
      </c>
      <c r="BM28" s="240" t="s">
        <v>125</v>
      </c>
      <c r="BN28" s="240" t="s">
        <v>125</v>
      </c>
      <c r="BO28" s="240" t="s">
        <v>125</v>
      </c>
      <c r="BP28" s="240" t="s">
        <v>125</v>
      </c>
      <c r="BQ28" s="240" t="s">
        <v>125</v>
      </c>
      <c r="BR28" s="240" t="s">
        <v>125</v>
      </c>
      <c r="BS28" s="240" t="s">
        <v>125</v>
      </c>
      <c r="BT28" s="240" t="s">
        <v>125</v>
      </c>
      <c r="BU28" s="240" t="s">
        <v>125</v>
      </c>
      <c r="BV28" s="240" t="s">
        <v>125</v>
      </c>
      <c r="BW28" s="240" t="s">
        <v>125</v>
      </c>
      <c r="BX28" s="240" t="s">
        <v>125</v>
      </c>
      <c r="BY28" s="240" t="s">
        <v>125</v>
      </c>
      <c r="BZ28" s="240" t="s">
        <v>125</v>
      </c>
      <c r="CA28" s="240" t="s">
        <v>125</v>
      </c>
      <c r="CB28" s="240" t="s">
        <v>125</v>
      </c>
      <c r="CC28" s="240" t="s">
        <v>125</v>
      </c>
      <c r="CD28" s="240" t="s">
        <v>125</v>
      </c>
      <c r="CE28" s="240" t="s">
        <v>125</v>
      </c>
      <c r="CF28" s="165"/>
      <c r="CG28" s="165"/>
    </row>
    <row r="29" spans="1:85" ht="15" hidden="1" outlineLevel="2">
      <c r="A29" s="247"/>
      <c r="B29" s="248"/>
      <c r="C29" s="151"/>
      <c r="D29" s="249"/>
      <c r="E29" s="250"/>
      <c r="F29" s="250"/>
      <c r="G29" s="250"/>
      <c r="H29" s="250"/>
      <c r="I29" s="269" t="s">
        <v>125</v>
      </c>
      <c r="K29" s="240" t="s">
        <v>125</v>
      </c>
      <c r="L29" s="240" t="s">
        <v>125</v>
      </c>
      <c r="M29" s="240" t="s">
        <v>125</v>
      </c>
      <c r="N29" s="240" t="s">
        <v>125</v>
      </c>
      <c r="O29" s="240" t="s">
        <v>125</v>
      </c>
      <c r="P29" s="240" t="s">
        <v>125</v>
      </c>
      <c r="Q29" s="240" t="s">
        <v>125</v>
      </c>
      <c r="R29" s="240" t="s">
        <v>125</v>
      </c>
      <c r="S29" s="240" t="s">
        <v>125</v>
      </c>
      <c r="T29" s="240" t="s">
        <v>125</v>
      </c>
      <c r="U29" s="240" t="s">
        <v>125</v>
      </c>
      <c r="V29" s="240" t="s">
        <v>125</v>
      </c>
      <c r="W29" s="240" t="s">
        <v>125</v>
      </c>
      <c r="X29" s="240" t="s">
        <v>125</v>
      </c>
      <c r="Y29" s="240" t="s">
        <v>125</v>
      </c>
      <c r="Z29" s="240" t="s">
        <v>125</v>
      </c>
      <c r="AA29" s="240" t="s">
        <v>125</v>
      </c>
      <c r="AB29" s="240" t="s">
        <v>125</v>
      </c>
      <c r="AC29" s="240" t="s">
        <v>125</v>
      </c>
      <c r="AD29" s="240" t="s">
        <v>125</v>
      </c>
      <c r="AE29" s="240" t="s">
        <v>125</v>
      </c>
      <c r="AF29" s="240" t="s">
        <v>125</v>
      </c>
      <c r="AG29" s="240" t="s">
        <v>125</v>
      </c>
      <c r="AH29" s="240" t="s">
        <v>125</v>
      </c>
      <c r="AI29" s="240" t="s">
        <v>125</v>
      </c>
      <c r="AJ29" s="240" t="s">
        <v>125</v>
      </c>
      <c r="AK29" s="240" t="s">
        <v>125</v>
      </c>
      <c r="AL29" s="240" t="s">
        <v>125</v>
      </c>
      <c r="AM29" s="240" t="s">
        <v>125</v>
      </c>
      <c r="AN29" s="240" t="s">
        <v>125</v>
      </c>
      <c r="AO29" s="240" t="s">
        <v>125</v>
      </c>
      <c r="AP29" s="240" t="s">
        <v>125</v>
      </c>
      <c r="AQ29" s="240" t="s">
        <v>125</v>
      </c>
      <c r="AR29" s="240" t="s">
        <v>125</v>
      </c>
      <c r="AS29" s="240" t="s">
        <v>125</v>
      </c>
      <c r="AT29" s="240" t="s">
        <v>125</v>
      </c>
      <c r="AV29" s="240" t="s">
        <v>125</v>
      </c>
      <c r="AW29" s="240" t="s">
        <v>125</v>
      </c>
      <c r="AX29" s="240" t="s">
        <v>125</v>
      </c>
      <c r="AY29" s="240" t="s">
        <v>125</v>
      </c>
      <c r="AZ29" s="240" t="s">
        <v>125</v>
      </c>
      <c r="BA29" s="240" t="s">
        <v>125</v>
      </c>
      <c r="BB29" s="240" t="s">
        <v>125</v>
      </c>
      <c r="BC29" s="240" t="s">
        <v>125</v>
      </c>
      <c r="BD29" s="240" t="s">
        <v>125</v>
      </c>
      <c r="BE29" s="240" t="s">
        <v>125</v>
      </c>
      <c r="BF29" s="240" t="s">
        <v>125</v>
      </c>
      <c r="BG29" s="240" t="s">
        <v>125</v>
      </c>
      <c r="BH29" s="240" t="s">
        <v>125</v>
      </c>
      <c r="BI29" s="240" t="s">
        <v>125</v>
      </c>
      <c r="BJ29" s="240" t="s">
        <v>125</v>
      </c>
      <c r="BK29" s="240" t="s">
        <v>125</v>
      </c>
      <c r="BL29" s="240" t="s">
        <v>125</v>
      </c>
      <c r="BM29" s="240" t="s">
        <v>125</v>
      </c>
      <c r="BN29" s="240" t="s">
        <v>125</v>
      </c>
      <c r="BO29" s="240" t="s">
        <v>125</v>
      </c>
      <c r="BP29" s="240" t="s">
        <v>125</v>
      </c>
      <c r="BQ29" s="240" t="s">
        <v>125</v>
      </c>
      <c r="BR29" s="240" t="s">
        <v>125</v>
      </c>
      <c r="BS29" s="240" t="s">
        <v>125</v>
      </c>
      <c r="BT29" s="240" t="s">
        <v>125</v>
      </c>
      <c r="BU29" s="240" t="s">
        <v>125</v>
      </c>
      <c r="BV29" s="240" t="s">
        <v>125</v>
      </c>
      <c r="BW29" s="240" t="s">
        <v>125</v>
      </c>
      <c r="BX29" s="240" t="s">
        <v>125</v>
      </c>
      <c r="BY29" s="240" t="s">
        <v>125</v>
      </c>
      <c r="BZ29" s="240" t="s">
        <v>125</v>
      </c>
      <c r="CA29" s="240" t="s">
        <v>125</v>
      </c>
      <c r="CB29" s="240" t="s">
        <v>125</v>
      </c>
      <c r="CC29" s="240" t="s">
        <v>125</v>
      </c>
      <c r="CD29" s="240" t="s">
        <v>125</v>
      </c>
      <c r="CE29" s="240" t="s">
        <v>125</v>
      </c>
      <c r="CF29" s="165"/>
      <c r="CG29" s="165"/>
    </row>
    <row r="30" spans="1:85" ht="12" customHeight="1" hidden="1" outlineLevel="2">
      <c r="A30" s="247"/>
      <c r="B30" s="248"/>
      <c r="C30" s="151"/>
      <c r="D30" s="249"/>
      <c r="E30" s="250"/>
      <c r="F30" s="250"/>
      <c r="G30" s="250"/>
      <c r="H30" s="250"/>
      <c r="I30" s="269" t="s">
        <v>125</v>
      </c>
      <c r="K30" s="240" t="s">
        <v>125</v>
      </c>
      <c r="L30" s="240" t="s">
        <v>125</v>
      </c>
      <c r="M30" s="240" t="s">
        <v>125</v>
      </c>
      <c r="N30" s="240" t="s">
        <v>125</v>
      </c>
      <c r="O30" s="240" t="s">
        <v>125</v>
      </c>
      <c r="P30" s="240" t="s">
        <v>125</v>
      </c>
      <c r="Q30" s="240" t="s">
        <v>125</v>
      </c>
      <c r="R30" s="240" t="s">
        <v>125</v>
      </c>
      <c r="S30" s="240" t="s">
        <v>125</v>
      </c>
      <c r="T30" s="240" t="s">
        <v>125</v>
      </c>
      <c r="U30" s="240" t="s">
        <v>125</v>
      </c>
      <c r="V30" s="240" t="s">
        <v>125</v>
      </c>
      <c r="W30" s="240" t="s">
        <v>125</v>
      </c>
      <c r="X30" s="240" t="s">
        <v>125</v>
      </c>
      <c r="Y30" s="240" t="s">
        <v>125</v>
      </c>
      <c r="Z30" s="240" t="s">
        <v>125</v>
      </c>
      <c r="AA30" s="240" t="s">
        <v>125</v>
      </c>
      <c r="AB30" s="240" t="s">
        <v>125</v>
      </c>
      <c r="AC30" s="240" t="s">
        <v>125</v>
      </c>
      <c r="AD30" s="240" t="s">
        <v>125</v>
      </c>
      <c r="AE30" s="240" t="s">
        <v>125</v>
      </c>
      <c r="AF30" s="240" t="s">
        <v>125</v>
      </c>
      <c r="AG30" s="240" t="s">
        <v>125</v>
      </c>
      <c r="AH30" s="240" t="s">
        <v>125</v>
      </c>
      <c r="AI30" s="240" t="s">
        <v>125</v>
      </c>
      <c r="AJ30" s="240" t="s">
        <v>125</v>
      </c>
      <c r="AK30" s="240" t="s">
        <v>125</v>
      </c>
      <c r="AL30" s="240" t="s">
        <v>125</v>
      </c>
      <c r="AM30" s="240" t="s">
        <v>125</v>
      </c>
      <c r="AN30" s="240" t="s">
        <v>125</v>
      </c>
      <c r="AO30" s="240" t="s">
        <v>125</v>
      </c>
      <c r="AP30" s="240" t="s">
        <v>125</v>
      </c>
      <c r="AQ30" s="240" t="s">
        <v>125</v>
      </c>
      <c r="AR30" s="240" t="s">
        <v>125</v>
      </c>
      <c r="AS30" s="240" t="s">
        <v>125</v>
      </c>
      <c r="AT30" s="240" t="s">
        <v>125</v>
      </c>
      <c r="AV30" s="240" t="s">
        <v>125</v>
      </c>
      <c r="AW30" s="240" t="s">
        <v>125</v>
      </c>
      <c r="AX30" s="240" t="s">
        <v>125</v>
      </c>
      <c r="AY30" s="240" t="s">
        <v>125</v>
      </c>
      <c r="AZ30" s="240" t="s">
        <v>125</v>
      </c>
      <c r="BA30" s="240" t="s">
        <v>125</v>
      </c>
      <c r="BB30" s="240" t="s">
        <v>125</v>
      </c>
      <c r="BC30" s="240" t="s">
        <v>125</v>
      </c>
      <c r="BD30" s="240" t="s">
        <v>125</v>
      </c>
      <c r="BE30" s="240" t="s">
        <v>125</v>
      </c>
      <c r="BF30" s="240" t="s">
        <v>125</v>
      </c>
      <c r="BG30" s="240" t="s">
        <v>125</v>
      </c>
      <c r="BH30" s="240" t="s">
        <v>125</v>
      </c>
      <c r="BI30" s="240" t="s">
        <v>125</v>
      </c>
      <c r="BJ30" s="240" t="s">
        <v>125</v>
      </c>
      <c r="BK30" s="240" t="s">
        <v>125</v>
      </c>
      <c r="BL30" s="240" t="s">
        <v>125</v>
      </c>
      <c r="BM30" s="240" t="s">
        <v>125</v>
      </c>
      <c r="BN30" s="240" t="s">
        <v>125</v>
      </c>
      <c r="BO30" s="240" t="s">
        <v>125</v>
      </c>
      <c r="BP30" s="240" t="s">
        <v>125</v>
      </c>
      <c r="BQ30" s="240" t="s">
        <v>125</v>
      </c>
      <c r="BR30" s="240" t="s">
        <v>125</v>
      </c>
      <c r="BS30" s="240" t="s">
        <v>125</v>
      </c>
      <c r="BT30" s="240" t="s">
        <v>125</v>
      </c>
      <c r="BU30" s="240" t="s">
        <v>125</v>
      </c>
      <c r="BV30" s="240" t="s">
        <v>125</v>
      </c>
      <c r="BW30" s="240" t="s">
        <v>125</v>
      </c>
      <c r="BX30" s="240" t="s">
        <v>125</v>
      </c>
      <c r="BY30" s="240" t="s">
        <v>125</v>
      </c>
      <c r="BZ30" s="240" t="s">
        <v>125</v>
      </c>
      <c r="CA30" s="240" t="s">
        <v>125</v>
      </c>
      <c r="CB30" s="240" t="s">
        <v>125</v>
      </c>
      <c r="CC30" s="240" t="s">
        <v>125</v>
      </c>
      <c r="CD30" s="240" t="s">
        <v>125</v>
      </c>
      <c r="CE30" s="240" t="s">
        <v>125</v>
      </c>
      <c r="CF30" s="165"/>
      <c r="CG30" s="165"/>
    </row>
    <row r="31" spans="1:85" ht="12" customHeight="1" hidden="1" outlineLevel="2">
      <c r="A31" s="247"/>
      <c r="B31" s="248"/>
      <c r="C31" s="151"/>
      <c r="D31" s="249"/>
      <c r="E31" s="250"/>
      <c r="F31" s="250"/>
      <c r="G31" s="250"/>
      <c r="H31" s="250"/>
      <c r="I31" s="269" t="s">
        <v>125</v>
      </c>
      <c r="K31" s="240" t="s">
        <v>125</v>
      </c>
      <c r="L31" s="240" t="s">
        <v>125</v>
      </c>
      <c r="M31" s="240" t="s">
        <v>125</v>
      </c>
      <c r="N31" s="240" t="s">
        <v>125</v>
      </c>
      <c r="O31" s="240" t="s">
        <v>125</v>
      </c>
      <c r="P31" s="240" t="s">
        <v>125</v>
      </c>
      <c r="Q31" s="240" t="s">
        <v>125</v>
      </c>
      <c r="R31" s="240" t="s">
        <v>125</v>
      </c>
      <c r="S31" s="240" t="s">
        <v>125</v>
      </c>
      <c r="T31" s="240" t="s">
        <v>125</v>
      </c>
      <c r="U31" s="240" t="s">
        <v>125</v>
      </c>
      <c r="V31" s="240" t="s">
        <v>125</v>
      </c>
      <c r="W31" s="240" t="s">
        <v>125</v>
      </c>
      <c r="X31" s="240" t="s">
        <v>125</v>
      </c>
      <c r="Y31" s="240" t="s">
        <v>125</v>
      </c>
      <c r="Z31" s="240" t="s">
        <v>125</v>
      </c>
      <c r="AA31" s="240" t="s">
        <v>125</v>
      </c>
      <c r="AB31" s="240" t="s">
        <v>125</v>
      </c>
      <c r="AC31" s="240" t="s">
        <v>125</v>
      </c>
      <c r="AD31" s="240" t="s">
        <v>125</v>
      </c>
      <c r="AE31" s="240" t="s">
        <v>125</v>
      </c>
      <c r="AF31" s="240" t="s">
        <v>125</v>
      </c>
      <c r="AG31" s="240" t="s">
        <v>125</v>
      </c>
      <c r="AH31" s="240" t="s">
        <v>125</v>
      </c>
      <c r="AI31" s="240" t="s">
        <v>125</v>
      </c>
      <c r="AJ31" s="240" t="s">
        <v>125</v>
      </c>
      <c r="AK31" s="240" t="s">
        <v>125</v>
      </c>
      <c r="AL31" s="240" t="s">
        <v>125</v>
      </c>
      <c r="AM31" s="240" t="s">
        <v>125</v>
      </c>
      <c r="AN31" s="240" t="s">
        <v>125</v>
      </c>
      <c r="AO31" s="240" t="s">
        <v>125</v>
      </c>
      <c r="AP31" s="240" t="s">
        <v>125</v>
      </c>
      <c r="AQ31" s="240" t="s">
        <v>125</v>
      </c>
      <c r="AR31" s="240" t="s">
        <v>125</v>
      </c>
      <c r="AS31" s="240" t="s">
        <v>125</v>
      </c>
      <c r="AT31" s="240" t="s">
        <v>125</v>
      </c>
      <c r="AV31" s="240" t="s">
        <v>125</v>
      </c>
      <c r="AW31" s="240" t="s">
        <v>125</v>
      </c>
      <c r="AX31" s="240" t="s">
        <v>125</v>
      </c>
      <c r="AY31" s="240" t="s">
        <v>125</v>
      </c>
      <c r="AZ31" s="240" t="s">
        <v>125</v>
      </c>
      <c r="BA31" s="240" t="s">
        <v>125</v>
      </c>
      <c r="BB31" s="240" t="s">
        <v>125</v>
      </c>
      <c r="BC31" s="240" t="s">
        <v>125</v>
      </c>
      <c r="BD31" s="240" t="s">
        <v>125</v>
      </c>
      <c r="BE31" s="240" t="s">
        <v>125</v>
      </c>
      <c r="BF31" s="240" t="s">
        <v>125</v>
      </c>
      <c r="BG31" s="240" t="s">
        <v>125</v>
      </c>
      <c r="BH31" s="240" t="s">
        <v>125</v>
      </c>
      <c r="BI31" s="240" t="s">
        <v>125</v>
      </c>
      <c r="BJ31" s="240" t="s">
        <v>125</v>
      </c>
      <c r="BK31" s="240" t="s">
        <v>125</v>
      </c>
      <c r="BL31" s="240" t="s">
        <v>125</v>
      </c>
      <c r="BM31" s="240" t="s">
        <v>125</v>
      </c>
      <c r="BN31" s="240" t="s">
        <v>125</v>
      </c>
      <c r="BO31" s="240" t="s">
        <v>125</v>
      </c>
      <c r="BP31" s="240" t="s">
        <v>125</v>
      </c>
      <c r="BQ31" s="240" t="s">
        <v>125</v>
      </c>
      <c r="BR31" s="240" t="s">
        <v>125</v>
      </c>
      <c r="BS31" s="240" t="s">
        <v>125</v>
      </c>
      <c r="BT31" s="240" t="s">
        <v>125</v>
      </c>
      <c r="BU31" s="240" t="s">
        <v>125</v>
      </c>
      <c r="BV31" s="240" t="s">
        <v>125</v>
      </c>
      <c r="BW31" s="240" t="s">
        <v>125</v>
      </c>
      <c r="BX31" s="240" t="s">
        <v>125</v>
      </c>
      <c r="BY31" s="240" t="s">
        <v>125</v>
      </c>
      <c r="BZ31" s="240" t="s">
        <v>125</v>
      </c>
      <c r="CA31" s="240" t="s">
        <v>125</v>
      </c>
      <c r="CB31" s="240" t="s">
        <v>125</v>
      </c>
      <c r="CC31" s="240" t="s">
        <v>125</v>
      </c>
      <c r="CD31" s="240" t="s">
        <v>125</v>
      </c>
      <c r="CE31" s="240" t="s">
        <v>125</v>
      </c>
      <c r="CF31" s="165"/>
      <c r="CG31" s="165"/>
    </row>
    <row r="32" spans="1:85" ht="12" customHeight="1" hidden="1" outlineLevel="2">
      <c r="A32" s="247"/>
      <c r="B32" s="248"/>
      <c r="C32" s="151"/>
      <c r="D32" s="249"/>
      <c r="E32" s="250"/>
      <c r="F32" s="250"/>
      <c r="G32" s="250"/>
      <c r="H32" s="250"/>
      <c r="I32" s="269" t="s">
        <v>125</v>
      </c>
      <c r="K32" s="240" t="s">
        <v>125</v>
      </c>
      <c r="L32" s="240" t="s">
        <v>125</v>
      </c>
      <c r="M32" s="240" t="s">
        <v>125</v>
      </c>
      <c r="N32" s="240" t="s">
        <v>125</v>
      </c>
      <c r="O32" s="240" t="s">
        <v>125</v>
      </c>
      <c r="P32" s="240" t="s">
        <v>125</v>
      </c>
      <c r="Q32" s="240" t="s">
        <v>125</v>
      </c>
      <c r="R32" s="240" t="s">
        <v>125</v>
      </c>
      <c r="S32" s="240" t="s">
        <v>125</v>
      </c>
      <c r="T32" s="240" t="s">
        <v>125</v>
      </c>
      <c r="U32" s="240" t="s">
        <v>125</v>
      </c>
      <c r="V32" s="240" t="s">
        <v>125</v>
      </c>
      <c r="W32" s="240" t="s">
        <v>125</v>
      </c>
      <c r="X32" s="240" t="s">
        <v>125</v>
      </c>
      <c r="Y32" s="240" t="s">
        <v>125</v>
      </c>
      <c r="Z32" s="240" t="s">
        <v>125</v>
      </c>
      <c r="AA32" s="240" t="s">
        <v>125</v>
      </c>
      <c r="AB32" s="240" t="s">
        <v>125</v>
      </c>
      <c r="AC32" s="240" t="s">
        <v>125</v>
      </c>
      <c r="AD32" s="240" t="s">
        <v>125</v>
      </c>
      <c r="AE32" s="240" t="s">
        <v>125</v>
      </c>
      <c r="AF32" s="240" t="s">
        <v>125</v>
      </c>
      <c r="AG32" s="240" t="s">
        <v>125</v>
      </c>
      <c r="AH32" s="240" t="s">
        <v>125</v>
      </c>
      <c r="AI32" s="240" t="s">
        <v>125</v>
      </c>
      <c r="AJ32" s="240" t="s">
        <v>125</v>
      </c>
      <c r="AK32" s="240" t="s">
        <v>125</v>
      </c>
      <c r="AL32" s="240" t="s">
        <v>125</v>
      </c>
      <c r="AM32" s="240" t="s">
        <v>125</v>
      </c>
      <c r="AN32" s="240" t="s">
        <v>125</v>
      </c>
      <c r="AO32" s="240" t="s">
        <v>125</v>
      </c>
      <c r="AP32" s="240" t="s">
        <v>125</v>
      </c>
      <c r="AQ32" s="240" t="s">
        <v>125</v>
      </c>
      <c r="AR32" s="240" t="s">
        <v>125</v>
      </c>
      <c r="AS32" s="240" t="s">
        <v>125</v>
      </c>
      <c r="AT32" s="240" t="s">
        <v>125</v>
      </c>
      <c r="AV32" s="240" t="s">
        <v>125</v>
      </c>
      <c r="AW32" s="240" t="s">
        <v>125</v>
      </c>
      <c r="AX32" s="240" t="s">
        <v>125</v>
      </c>
      <c r="AY32" s="240" t="s">
        <v>125</v>
      </c>
      <c r="AZ32" s="240" t="s">
        <v>125</v>
      </c>
      <c r="BA32" s="240" t="s">
        <v>125</v>
      </c>
      <c r="BB32" s="240" t="s">
        <v>125</v>
      </c>
      <c r="BC32" s="240" t="s">
        <v>125</v>
      </c>
      <c r="BD32" s="240" t="s">
        <v>125</v>
      </c>
      <c r="BE32" s="240" t="s">
        <v>125</v>
      </c>
      <c r="BF32" s="240" t="s">
        <v>125</v>
      </c>
      <c r="BG32" s="240" t="s">
        <v>125</v>
      </c>
      <c r="BH32" s="240" t="s">
        <v>125</v>
      </c>
      <c r="BI32" s="240" t="s">
        <v>125</v>
      </c>
      <c r="BJ32" s="240" t="s">
        <v>125</v>
      </c>
      <c r="BK32" s="240" t="s">
        <v>125</v>
      </c>
      <c r="BL32" s="240" t="s">
        <v>125</v>
      </c>
      <c r="BM32" s="240" t="s">
        <v>125</v>
      </c>
      <c r="BN32" s="240" t="s">
        <v>125</v>
      </c>
      <c r="BO32" s="240" t="s">
        <v>125</v>
      </c>
      <c r="BP32" s="240" t="s">
        <v>125</v>
      </c>
      <c r="BQ32" s="240" t="s">
        <v>125</v>
      </c>
      <c r="BR32" s="240" t="s">
        <v>125</v>
      </c>
      <c r="BS32" s="240" t="s">
        <v>125</v>
      </c>
      <c r="BT32" s="240" t="s">
        <v>125</v>
      </c>
      <c r="BU32" s="240" t="s">
        <v>125</v>
      </c>
      <c r="BV32" s="240" t="s">
        <v>125</v>
      </c>
      <c r="BW32" s="240" t="s">
        <v>125</v>
      </c>
      <c r="BX32" s="240" t="s">
        <v>125</v>
      </c>
      <c r="BY32" s="240" t="s">
        <v>125</v>
      </c>
      <c r="BZ32" s="240" t="s">
        <v>125</v>
      </c>
      <c r="CA32" s="240" t="s">
        <v>125</v>
      </c>
      <c r="CB32" s="240" t="s">
        <v>125</v>
      </c>
      <c r="CC32" s="240" t="s">
        <v>125</v>
      </c>
      <c r="CD32" s="240" t="s">
        <v>125</v>
      </c>
      <c r="CE32" s="240" t="s">
        <v>125</v>
      </c>
      <c r="CF32" s="165"/>
      <c r="CG32" s="165"/>
    </row>
    <row r="33" spans="1:85" ht="12" customHeight="1" hidden="1" outlineLevel="2">
      <c r="A33" s="247"/>
      <c r="B33" s="248"/>
      <c r="C33" s="151"/>
      <c r="D33" s="249"/>
      <c r="E33" s="250"/>
      <c r="F33" s="250"/>
      <c r="G33" s="250"/>
      <c r="H33" s="250"/>
      <c r="I33" s="269" t="s">
        <v>125</v>
      </c>
      <c r="K33" s="240" t="s">
        <v>125</v>
      </c>
      <c r="L33" s="240" t="s">
        <v>125</v>
      </c>
      <c r="M33" s="240" t="s">
        <v>125</v>
      </c>
      <c r="N33" s="240" t="s">
        <v>125</v>
      </c>
      <c r="O33" s="240" t="s">
        <v>125</v>
      </c>
      <c r="P33" s="240" t="s">
        <v>125</v>
      </c>
      <c r="Q33" s="240" t="s">
        <v>125</v>
      </c>
      <c r="R33" s="240" t="s">
        <v>125</v>
      </c>
      <c r="S33" s="240" t="s">
        <v>125</v>
      </c>
      <c r="T33" s="240" t="s">
        <v>125</v>
      </c>
      <c r="U33" s="240" t="s">
        <v>125</v>
      </c>
      <c r="V33" s="240" t="s">
        <v>125</v>
      </c>
      <c r="W33" s="240" t="s">
        <v>125</v>
      </c>
      <c r="X33" s="240" t="s">
        <v>125</v>
      </c>
      <c r="Y33" s="240" t="s">
        <v>125</v>
      </c>
      <c r="Z33" s="240" t="s">
        <v>125</v>
      </c>
      <c r="AA33" s="240" t="s">
        <v>125</v>
      </c>
      <c r="AB33" s="240" t="s">
        <v>125</v>
      </c>
      <c r="AC33" s="240" t="s">
        <v>125</v>
      </c>
      <c r="AD33" s="240" t="s">
        <v>125</v>
      </c>
      <c r="AE33" s="240" t="s">
        <v>125</v>
      </c>
      <c r="AF33" s="240" t="s">
        <v>125</v>
      </c>
      <c r="AG33" s="240" t="s">
        <v>125</v>
      </c>
      <c r="AH33" s="240" t="s">
        <v>125</v>
      </c>
      <c r="AI33" s="240" t="s">
        <v>125</v>
      </c>
      <c r="AJ33" s="240" t="s">
        <v>125</v>
      </c>
      <c r="AK33" s="240" t="s">
        <v>125</v>
      </c>
      <c r="AL33" s="240" t="s">
        <v>125</v>
      </c>
      <c r="AM33" s="240" t="s">
        <v>125</v>
      </c>
      <c r="AN33" s="240" t="s">
        <v>125</v>
      </c>
      <c r="AO33" s="240" t="s">
        <v>125</v>
      </c>
      <c r="AP33" s="240" t="s">
        <v>125</v>
      </c>
      <c r="AQ33" s="240" t="s">
        <v>125</v>
      </c>
      <c r="AR33" s="240" t="s">
        <v>125</v>
      </c>
      <c r="AS33" s="240" t="s">
        <v>125</v>
      </c>
      <c r="AT33" s="240" t="s">
        <v>125</v>
      </c>
      <c r="AV33" s="240" t="s">
        <v>125</v>
      </c>
      <c r="AW33" s="240" t="s">
        <v>125</v>
      </c>
      <c r="AX33" s="240" t="s">
        <v>125</v>
      </c>
      <c r="AY33" s="240" t="s">
        <v>125</v>
      </c>
      <c r="AZ33" s="240" t="s">
        <v>125</v>
      </c>
      <c r="BA33" s="240" t="s">
        <v>125</v>
      </c>
      <c r="BB33" s="240" t="s">
        <v>125</v>
      </c>
      <c r="BC33" s="240" t="s">
        <v>125</v>
      </c>
      <c r="BD33" s="240" t="s">
        <v>125</v>
      </c>
      <c r="BE33" s="240" t="s">
        <v>125</v>
      </c>
      <c r="BF33" s="240" t="s">
        <v>125</v>
      </c>
      <c r="BG33" s="240" t="s">
        <v>125</v>
      </c>
      <c r="BH33" s="240" t="s">
        <v>125</v>
      </c>
      <c r="BI33" s="240" t="s">
        <v>125</v>
      </c>
      <c r="BJ33" s="240" t="s">
        <v>125</v>
      </c>
      <c r="BK33" s="240" t="s">
        <v>125</v>
      </c>
      <c r="BL33" s="240" t="s">
        <v>125</v>
      </c>
      <c r="BM33" s="240" t="s">
        <v>125</v>
      </c>
      <c r="BN33" s="240" t="s">
        <v>125</v>
      </c>
      <c r="BO33" s="240" t="s">
        <v>125</v>
      </c>
      <c r="BP33" s="240" t="s">
        <v>125</v>
      </c>
      <c r="BQ33" s="240" t="s">
        <v>125</v>
      </c>
      <c r="BR33" s="240" t="s">
        <v>125</v>
      </c>
      <c r="BS33" s="240" t="s">
        <v>125</v>
      </c>
      <c r="BT33" s="240" t="s">
        <v>125</v>
      </c>
      <c r="BU33" s="240" t="s">
        <v>125</v>
      </c>
      <c r="BV33" s="240" t="s">
        <v>125</v>
      </c>
      <c r="BW33" s="240" t="s">
        <v>125</v>
      </c>
      <c r="BX33" s="240" t="s">
        <v>125</v>
      </c>
      <c r="BY33" s="240" t="s">
        <v>125</v>
      </c>
      <c r="BZ33" s="240" t="s">
        <v>125</v>
      </c>
      <c r="CA33" s="240" t="s">
        <v>125</v>
      </c>
      <c r="CB33" s="240" t="s">
        <v>125</v>
      </c>
      <c r="CC33" s="240" t="s">
        <v>125</v>
      </c>
      <c r="CD33" s="240" t="s">
        <v>125</v>
      </c>
      <c r="CE33" s="240" t="s">
        <v>125</v>
      </c>
      <c r="CF33" s="165"/>
      <c r="CG33" s="165"/>
    </row>
    <row r="34" spans="1:85" ht="12" customHeight="1" hidden="1" outlineLevel="2">
      <c r="A34" s="247"/>
      <c r="B34" s="248"/>
      <c r="C34" s="151"/>
      <c r="D34" s="249"/>
      <c r="E34" s="250"/>
      <c r="F34" s="250"/>
      <c r="G34" s="250"/>
      <c r="H34" s="250"/>
      <c r="I34" s="269" t="s">
        <v>125</v>
      </c>
      <c r="K34" s="240" t="s">
        <v>125</v>
      </c>
      <c r="L34" s="240" t="s">
        <v>125</v>
      </c>
      <c r="M34" s="240" t="s">
        <v>125</v>
      </c>
      <c r="N34" s="240" t="s">
        <v>125</v>
      </c>
      <c r="O34" s="240" t="s">
        <v>125</v>
      </c>
      <c r="P34" s="240" t="s">
        <v>125</v>
      </c>
      <c r="Q34" s="240" t="s">
        <v>125</v>
      </c>
      <c r="R34" s="240" t="s">
        <v>125</v>
      </c>
      <c r="S34" s="240" t="s">
        <v>125</v>
      </c>
      <c r="T34" s="240" t="s">
        <v>125</v>
      </c>
      <c r="U34" s="240" t="s">
        <v>125</v>
      </c>
      <c r="V34" s="240" t="s">
        <v>125</v>
      </c>
      <c r="W34" s="240" t="s">
        <v>125</v>
      </c>
      <c r="X34" s="240" t="s">
        <v>125</v>
      </c>
      <c r="Y34" s="240" t="s">
        <v>125</v>
      </c>
      <c r="Z34" s="240" t="s">
        <v>125</v>
      </c>
      <c r="AA34" s="240" t="s">
        <v>125</v>
      </c>
      <c r="AB34" s="240" t="s">
        <v>125</v>
      </c>
      <c r="AC34" s="240" t="s">
        <v>125</v>
      </c>
      <c r="AD34" s="240" t="s">
        <v>125</v>
      </c>
      <c r="AE34" s="240" t="s">
        <v>125</v>
      </c>
      <c r="AF34" s="240" t="s">
        <v>125</v>
      </c>
      <c r="AG34" s="240" t="s">
        <v>125</v>
      </c>
      <c r="AH34" s="240" t="s">
        <v>125</v>
      </c>
      <c r="AI34" s="240" t="s">
        <v>125</v>
      </c>
      <c r="AJ34" s="240" t="s">
        <v>125</v>
      </c>
      <c r="AK34" s="240" t="s">
        <v>125</v>
      </c>
      <c r="AL34" s="240" t="s">
        <v>125</v>
      </c>
      <c r="AM34" s="240" t="s">
        <v>125</v>
      </c>
      <c r="AN34" s="240" t="s">
        <v>125</v>
      </c>
      <c r="AO34" s="240" t="s">
        <v>125</v>
      </c>
      <c r="AP34" s="240" t="s">
        <v>125</v>
      </c>
      <c r="AQ34" s="240" t="s">
        <v>125</v>
      </c>
      <c r="AR34" s="240" t="s">
        <v>125</v>
      </c>
      <c r="AS34" s="240" t="s">
        <v>125</v>
      </c>
      <c r="AT34" s="240" t="s">
        <v>125</v>
      </c>
      <c r="AV34" s="240" t="s">
        <v>125</v>
      </c>
      <c r="AW34" s="240" t="s">
        <v>125</v>
      </c>
      <c r="AX34" s="240" t="s">
        <v>125</v>
      </c>
      <c r="AY34" s="240" t="s">
        <v>125</v>
      </c>
      <c r="AZ34" s="240" t="s">
        <v>125</v>
      </c>
      <c r="BA34" s="240" t="s">
        <v>125</v>
      </c>
      <c r="BB34" s="240" t="s">
        <v>125</v>
      </c>
      <c r="BC34" s="240" t="s">
        <v>125</v>
      </c>
      <c r="BD34" s="240" t="s">
        <v>125</v>
      </c>
      <c r="BE34" s="240" t="s">
        <v>125</v>
      </c>
      <c r="BF34" s="240" t="s">
        <v>125</v>
      </c>
      <c r="BG34" s="240" t="s">
        <v>125</v>
      </c>
      <c r="BH34" s="240" t="s">
        <v>125</v>
      </c>
      <c r="BI34" s="240" t="s">
        <v>125</v>
      </c>
      <c r="BJ34" s="240" t="s">
        <v>125</v>
      </c>
      <c r="BK34" s="240" t="s">
        <v>125</v>
      </c>
      <c r="BL34" s="240" t="s">
        <v>125</v>
      </c>
      <c r="BM34" s="240" t="s">
        <v>125</v>
      </c>
      <c r="BN34" s="240" t="s">
        <v>125</v>
      </c>
      <c r="BO34" s="240" t="s">
        <v>125</v>
      </c>
      <c r="BP34" s="240" t="s">
        <v>125</v>
      </c>
      <c r="BQ34" s="240" t="s">
        <v>125</v>
      </c>
      <c r="BR34" s="240" t="s">
        <v>125</v>
      </c>
      <c r="BS34" s="240" t="s">
        <v>125</v>
      </c>
      <c r="BT34" s="240" t="s">
        <v>125</v>
      </c>
      <c r="BU34" s="240" t="s">
        <v>125</v>
      </c>
      <c r="BV34" s="240" t="s">
        <v>125</v>
      </c>
      <c r="BW34" s="240" t="s">
        <v>125</v>
      </c>
      <c r="BX34" s="240" t="s">
        <v>125</v>
      </c>
      <c r="BY34" s="240" t="s">
        <v>125</v>
      </c>
      <c r="BZ34" s="240" t="s">
        <v>125</v>
      </c>
      <c r="CA34" s="240" t="s">
        <v>125</v>
      </c>
      <c r="CB34" s="240" t="s">
        <v>125</v>
      </c>
      <c r="CC34" s="240" t="s">
        <v>125</v>
      </c>
      <c r="CD34" s="240" t="s">
        <v>125</v>
      </c>
      <c r="CE34" s="240" t="s">
        <v>125</v>
      </c>
      <c r="CF34" s="165"/>
      <c r="CG34" s="165"/>
    </row>
    <row r="35" spans="1:83" ht="12" customHeight="1" hidden="1" outlineLevel="2">
      <c r="A35" s="247"/>
      <c r="B35" s="248"/>
      <c r="C35" s="151"/>
      <c r="D35" s="249"/>
      <c r="E35" s="250"/>
      <c r="F35" s="250"/>
      <c r="G35" s="250"/>
      <c r="H35" s="250"/>
      <c r="I35" s="269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</row>
    <row r="36" spans="1:83" ht="12" customHeight="1" hidden="1" outlineLevel="2">
      <c r="A36" s="247"/>
      <c r="B36" s="248"/>
      <c r="C36" s="151"/>
      <c r="D36" s="249"/>
      <c r="E36" s="250"/>
      <c r="F36" s="250"/>
      <c r="G36" s="250"/>
      <c r="H36" s="250"/>
      <c r="I36" s="269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</row>
    <row r="37" spans="1:83" ht="12" customHeight="1" hidden="1" outlineLevel="2">
      <c r="A37" s="247"/>
      <c r="B37" s="248"/>
      <c r="C37" s="151"/>
      <c r="D37" s="249"/>
      <c r="E37" s="250"/>
      <c r="F37" s="250"/>
      <c r="G37" s="250"/>
      <c r="H37" s="250"/>
      <c r="I37" s="269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</row>
    <row r="38" spans="1:83" ht="12" customHeight="1" hidden="1" outlineLevel="2">
      <c r="A38" s="247"/>
      <c r="B38" s="248"/>
      <c r="C38" s="151"/>
      <c r="D38" s="249"/>
      <c r="E38" s="250"/>
      <c r="F38" s="250"/>
      <c r="G38" s="250"/>
      <c r="H38" s="250"/>
      <c r="I38" s="269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</row>
    <row r="39" spans="1:83" ht="12" customHeight="1" hidden="1" outlineLevel="2">
      <c r="A39" s="247"/>
      <c r="B39" s="248"/>
      <c r="C39" s="151"/>
      <c r="D39" s="249"/>
      <c r="E39" s="250"/>
      <c r="F39" s="250"/>
      <c r="G39" s="250"/>
      <c r="H39" s="250"/>
      <c r="I39" s="269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</row>
    <row r="40" spans="1:83" ht="12" customHeight="1" hidden="1" outlineLevel="2">
      <c r="A40" s="247"/>
      <c r="B40" s="248"/>
      <c r="C40" s="151"/>
      <c r="D40" s="249"/>
      <c r="E40" s="250"/>
      <c r="F40" s="250"/>
      <c r="G40" s="250"/>
      <c r="H40" s="250"/>
      <c r="I40" s="269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</row>
    <row r="41" spans="1:83" ht="12" customHeight="1" hidden="1" outlineLevel="2">
      <c r="A41" s="247"/>
      <c r="B41" s="248"/>
      <c r="C41" s="151"/>
      <c r="D41" s="249"/>
      <c r="E41" s="250"/>
      <c r="F41" s="250"/>
      <c r="G41" s="250"/>
      <c r="H41" s="250"/>
      <c r="I41" s="269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</row>
    <row r="42" spans="1:83" ht="12" customHeight="1" hidden="1" outlineLevel="2">
      <c r="A42" s="247"/>
      <c r="B42" s="248"/>
      <c r="C42" s="151"/>
      <c r="D42" s="249"/>
      <c r="E42" s="250"/>
      <c r="F42" s="250"/>
      <c r="G42" s="250"/>
      <c r="H42" s="250"/>
      <c r="I42" s="269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</row>
    <row r="43" spans="1:83" ht="12" customHeight="1" hidden="1" outlineLevel="2">
      <c r="A43" s="247"/>
      <c r="B43" s="248"/>
      <c r="C43" s="151"/>
      <c r="D43" s="249"/>
      <c r="E43" s="250"/>
      <c r="F43" s="250"/>
      <c r="G43" s="250"/>
      <c r="H43" s="250"/>
      <c r="I43" s="269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</row>
    <row r="44" spans="1:83" ht="12" customHeight="1" hidden="1" outlineLevel="2">
      <c r="A44" s="247"/>
      <c r="B44" s="248"/>
      <c r="C44" s="151"/>
      <c r="D44" s="249"/>
      <c r="E44" s="250"/>
      <c r="F44" s="250"/>
      <c r="G44" s="250"/>
      <c r="H44" s="250"/>
      <c r="I44" s="269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</row>
    <row r="45" spans="1:83" ht="12" customHeight="1" hidden="1" outlineLevel="2">
      <c r="A45" s="247"/>
      <c r="B45" s="248"/>
      <c r="C45" s="151"/>
      <c r="D45" s="249"/>
      <c r="E45" s="250"/>
      <c r="F45" s="250"/>
      <c r="G45" s="250"/>
      <c r="H45" s="250"/>
      <c r="I45" s="269" t="s">
        <v>125</v>
      </c>
      <c r="K45" s="240" t="s">
        <v>125</v>
      </c>
      <c r="L45" s="240" t="s">
        <v>125</v>
      </c>
      <c r="M45" s="240" t="s">
        <v>125</v>
      </c>
      <c r="N45" s="240" t="s">
        <v>125</v>
      </c>
      <c r="O45" s="240" t="s">
        <v>125</v>
      </c>
      <c r="P45" s="240" t="s">
        <v>125</v>
      </c>
      <c r="Q45" s="240" t="s">
        <v>125</v>
      </c>
      <c r="R45" s="240" t="s">
        <v>125</v>
      </c>
      <c r="S45" s="240" t="s">
        <v>125</v>
      </c>
      <c r="T45" s="240" t="s">
        <v>125</v>
      </c>
      <c r="U45" s="240" t="s">
        <v>125</v>
      </c>
      <c r="V45" s="240" t="s">
        <v>125</v>
      </c>
      <c r="W45" s="240" t="s">
        <v>125</v>
      </c>
      <c r="X45" s="240" t="s">
        <v>125</v>
      </c>
      <c r="Y45" s="240" t="s">
        <v>125</v>
      </c>
      <c r="Z45" s="240" t="s">
        <v>125</v>
      </c>
      <c r="AA45" s="240" t="s">
        <v>125</v>
      </c>
      <c r="AB45" s="240" t="s">
        <v>125</v>
      </c>
      <c r="AC45" s="240" t="s">
        <v>125</v>
      </c>
      <c r="AD45" s="240" t="s">
        <v>125</v>
      </c>
      <c r="AE45" s="240" t="s">
        <v>125</v>
      </c>
      <c r="AF45" s="240" t="s">
        <v>125</v>
      </c>
      <c r="AG45" s="240" t="s">
        <v>125</v>
      </c>
      <c r="AH45" s="240" t="s">
        <v>125</v>
      </c>
      <c r="AI45" s="240" t="s">
        <v>125</v>
      </c>
      <c r="AJ45" s="240" t="s">
        <v>125</v>
      </c>
      <c r="AK45" s="240" t="s">
        <v>125</v>
      </c>
      <c r="AL45" s="240" t="s">
        <v>125</v>
      </c>
      <c r="AM45" s="240" t="s">
        <v>125</v>
      </c>
      <c r="AN45" s="240" t="s">
        <v>125</v>
      </c>
      <c r="AO45" s="240" t="s">
        <v>125</v>
      </c>
      <c r="AP45" s="240" t="s">
        <v>125</v>
      </c>
      <c r="AQ45" s="240" t="s">
        <v>125</v>
      </c>
      <c r="AR45" s="240" t="s">
        <v>125</v>
      </c>
      <c r="AS45" s="240" t="s">
        <v>125</v>
      </c>
      <c r="AT45" s="240" t="s">
        <v>125</v>
      </c>
      <c r="AV45" s="240" t="s">
        <v>125</v>
      </c>
      <c r="AW45" s="240" t="s">
        <v>125</v>
      </c>
      <c r="AX45" s="240" t="s">
        <v>125</v>
      </c>
      <c r="AY45" s="240" t="s">
        <v>125</v>
      </c>
      <c r="AZ45" s="240" t="s">
        <v>125</v>
      </c>
      <c r="BA45" s="240" t="s">
        <v>125</v>
      </c>
      <c r="BB45" s="240" t="s">
        <v>125</v>
      </c>
      <c r="BC45" s="240" t="s">
        <v>125</v>
      </c>
      <c r="BD45" s="240" t="s">
        <v>125</v>
      </c>
      <c r="BE45" s="240" t="s">
        <v>125</v>
      </c>
      <c r="BF45" s="240" t="s">
        <v>125</v>
      </c>
      <c r="BG45" s="240" t="s">
        <v>125</v>
      </c>
      <c r="BH45" s="240" t="s">
        <v>125</v>
      </c>
      <c r="BI45" s="240" t="s">
        <v>125</v>
      </c>
      <c r="BJ45" s="240" t="s">
        <v>125</v>
      </c>
      <c r="BK45" s="240" t="s">
        <v>125</v>
      </c>
      <c r="BL45" s="240" t="s">
        <v>125</v>
      </c>
      <c r="BM45" s="240" t="s">
        <v>125</v>
      </c>
      <c r="BN45" s="240" t="s">
        <v>125</v>
      </c>
      <c r="BO45" s="240" t="s">
        <v>125</v>
      </c>
      <c r="BP45" s="240" t="s">
        <v>125</v>
      </c>
      <c r="BQ45" s="240" t="s">
        <v>125</v>
      </c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</row>
    <row r="46" spans="2:9" ht="12" customHeight="1" collapsed="1" thickBot="1">
      <c r="B46" s="254"/>
      <c r="C46" s="255"/>
      <c r="D46" s="256"/>
      <c r="E46" s="257"/>
      <c r="F46" s="257"/>
      <c r="G46" s="257"/>
      <c r="H46" s="257"/>
      <c r="I46" s="270"/>
    </row>
    <row r="47" spans="1:9" s="7" customFormat="1" ht="12" customHeight="1">
      <c r="A47" s="259"/>
      <c r="B47" s="23"/>
      <c r="I47" s="166"/>
    </row>
    <row r="48" spans="1:9" s="7" customFormat="1" ht="12" customHeight="1">
      <c r="A48" s="259"/>
      <c r="B48" s="23"/>
      <c r="I48" s="166"/>
    </row>
    <row r="49" spans="1:9" s="7" customFormat="1" ht="12" customHeight="1">
      <c r="A49" s="259"/>
      <c r="B49" s="23"/>
      <c r="I49" s="166"/>
    </row>
    <row r="50" spans="1:9" s="7" customFormat="1" ht="12" customHeight="1">
      <c r="A50" s="259"/>
      <c r="B50" s="23"/>
      <c r="I50" s="166"/>
    </row>
    <row r="51" spans="1:9" s="7" customFormat="1" ht="12" customHeight="1">
      <c r="A51" s="259"/>
      <c r="B51" s="23"/>
      <c r="I51" s="166"/>
    </row>
    <row r="52" spans="1:9" s="7" customFormat="1" ht="12" customHeight="1">
      <c r="A52" s="259"/>
      <c r="B52" s="23"/>
      <c r="I52" s="166"/>
    </row>
    <row r="53" spans="1:9" s="7" customFormat="1" ht="12" customHeight="1">
      <c r="A53" s="259"/>
      <c r="B53" s="23"/>
      <c r="I53" s="166"/>
    </row>
    <row r="54" spans="1:9" s="7" customFormat="1" ht="12" customHeight="1">
      <c r="A54" s="259"/>
      <c r="B54" s="23"/>
      <c r="I54" s="166"/>
    </row>
    <row r="55" spans="1:9" s="7" customFormat="1" ht="12" customHeight="1">
      <c r="A55" s="259"/>
      <c r="B55" s="23"/>
      <c r="I55" s="166"/>
    </row>
    <row r="56" spans="1:9" s="7" customFormat="1" ht="12" customHeight="1">
      <c r="A56" s="259"/>
      <c r="B56" s="23"/>
      <c r="I56" s="166"/>
    </row>
    <row r="57" spans="1:9" s="7" customFormat="1" ht="12" customHeight="1">
      <c r="A57" s="259"/>
      <c r="B57" s="23"/>
      <c r="I57" s="166"/>
    </row>
    <row r="58" spans="1:9" s="7" customFormat="1" ht="12" customHeight="1">
      <c r="A58" s="259"/>
      <c r="B58" s="23"/>
      <c r="I58" s="166"/>
    </row>
    <row r="59" spans="1:9" s="7" customFormat="1" ht="12" customHeight="1">
      <c r="A59" s="259"/>
      <c r="B59" s="23"/>
      <c r="I59" s="166"/>
    </row>
    <row r="60" spans="1:9" s="7" customFormat="1" ht="12" customHeight="1">
      <c r="A60" s="259"/>
      <c r="B60" s="23"/>
      <c r="I60" s="166"/>
    </row>
    <row r="61" spans="1:9" s="7" customFormat="1" ht="12" customHeight="1">
      <c r="A61" s="259"/>
      <c r="B61" s="23"/>
      <c r="I61" s="166"/>
    </row>
    <row r="62" spans="1:9" s="7" customFormat="1" ht="12" customHeight="1">
      <c r="A62" s="259"/>
      <c r="B62" s="23"/>
      <c r="I62" s="166"/>
    </row>
    <row r="63" spans="1:9" s="7" customFormat="1" ht="12" customHeight="1">
      <c r="A63" s="259"/>
      <c r="B63" s="23"/>
      <c r="I63" s="166"/>
    </row>
    <row r="64" spans="1:9" s="7" customFormat="1" ht="12" customHeight="1">
      <c r="A64" s="259"/>
      <c r="B64" s="23"/>
      <c r="I64" s="166"/>
    </row>
    <row r="65" spans="1:9" s="7" customFormat="1" ht="12" customHeight="1">
      <c r="A65" s="259"/>
      <c r="B65" s="23"/>
      <c r="I65" s="166"/>
    </row>
    <row r="66" spans="1:9" s="7" customFormat="1" ht="12" customHeight="1">
      <c r="A66" s="259"/>
      <c r="B66" s="23"/>
      <c r="I66" s="166"/>
    </row>
    <row r="67" spans="1:9" s="7" customFormat="1" ht="12" customHeight="1">
      <c r="A67" s="259"/>
      <c r="B67" s="23"/>
      <c r="I67" s="166"/>
    </row>
    <row r="68" spans="1:9" s="7" customFormat="1" ht="12" customHeight="1">
      <c r="A68" s="259"/>
      <c r="B68" s="23"/>
      <c r="I68" s="166"/>
    </row>
    <row r="69" spans="1:9" s="7" customFormat="1" ht="12" customHeight="1">
      <c r="A69" s="259"/>
      <c r="B69" s="23"/>
      <c r="I69" s="166"/>
    </row>
    <row r="70" spans="1:9" s="7" customFormat="1" ht="12" customHeight="1">
      <c r="A70" s="259"/>
      <c r="B70" s="23"/>
      <c r="I70" s="166"/>
    </row>
    <row r="71" spans="1:9" s="7" customFormat="1" ht="12" customHeight="1">
      <c r="A71" s="259"/>
      <c r="B71" s="23"/>
      <c r="I71" s="166"/>
    </row>
    <row r="72" spans="1:9" s="7" customFormat="1" ht="12" customHeight="1">
      <c r="A72" s="259"/>
      <c r="B72" s="23"/>
      <c r="I72" s="166"/>
    </row>
    <row r="73" spans="1:9" s="7" customFormat="1" ht="12" customHeight="1">
      <c r="A73" s="259"/>
      <c r="B73" s="23"/>
      <c r="I73" s="166"/>
    </row>
    <row r="74" spans="1:9" s="7" customFormat="1" ht="12" customHeight="1">
      <c r="A74" s="259"/>
      <c r="B74" s="23"/>
      <c r="I74" s="166"/>
    </row>
    <row r="75" spans="1:9" s="7" customFormat="1" ht="12" customHeight="1">
      <c r="A75" s="259"/>
      <c r="B75" s="23"/>
      <c r="I75" s="166"/>
    </row>
    <row r="76" spans="1:9" s="7" customFormat="1" ht="12" customHeight="1">
      <c r="A76" s="259"/>
      <c r="B76" s="23"/>
      <c r="I76" s="166"/>
    </row>
    <row r="77" spans="1:9" s="7" customFormat="1" ht="12" customHeight="1">
      <c r="A77" s="259"/>
      <c r="B77" s="23"/>
      <c r="I77" s="166"/>
    </row>
    <row r="78" spans="1:9" s="7" customFormat="1" ht="12" customHeight="1">
      <c r="A78" s="259"/>
      <c r="B78" s="23"/>
      <c r="I78" s="166"/>
    </row>
    <row r="79" spans="1:9" s="7" customFormat="1" ht="12" customHeight="1">
      <c r="A79" s="259"/>
      <c r="B79" s="23"/>
      <c r="I79" s="166"/>
    </row>
    <row r="80" spans="1:9" s="7" customFormat="1" ht="12" customHeight="1">
      <c r="A80" s="259"/>
      <c r="B80" s="23"/>
      <c r="I80" s="166"/>
    </row>
    <row r="81" spans="1:9" s="7" customFormat="1" ht="12" customHeight="1">
      <c r="A81" s="259"/>
      <c r="B81" s="23"/>
      <c r="I81" s="166"/>
    </row>
    <row r="82" spans="1:9" s="7" customFormat="1" ht="12" customHeight="1">
      <c r="A82" s="259"/>
      <c r="B82" s="23"/>
      <c r="I82" s="166"/>
    </row>
    <row r="83" spans="1:9" s="7" customFormat="1" ht="12" customHeight="1">
      <c r="A83" s="259"/>
      <c r="B83" s="23"/>
      <c r="I83" s="166"/>
    </row>
    <row r="84" spans="1:9" s="7" customFormat="1" ht="12" customHeight="1">
      <c r="A84" s="259"/>
      <c r="B84" s="23"/>
      <c r="I84" s="166"/>
    </row>
    <row r="85" spans="1:9" s="7" customFormat="1" ht="12" customHeight="1">
      <c r="A85" s="259"/>
      <c r="B85" s="23"/>
      <c r="I85" s="166"/>
    </row>
    <row r="86" spans="1:9" s="7" customFormat="1" ht="12" customHeight="1">
      <c r="A86" s="259"/>
      <c r="B86" s="23"/>
      <c r="I86" s="166"/>
    </row>
    <row r="87" spans="1:9" s="7" customFormat="1" ht="12" customHeight="1">
      <c r="A87" s="259"/>
      <c r="B87" s="23"/>
      <c r="I87" s="166"/>
    </row>
    <row r="88" spans="1:9" s="7" customFormat="1" ht="12" customHeight="1">
      <c r="A88" s="259"/>
      <c r="B88" s="23"/>
      <c r="I88" s="166"/>
    </row>
    <row r="89" spans="1:9" s="7" customFormat="1" ht="12" customHeight="1">
      <c r="A89" s="259"/>
      <c r="B89" s="23"/>
      <c r="I89" s="166"/>
    </row>
    <row r="90" spans="1:9" s="7" customFormat="1" ht="12" customHeight="1">
      <c r="A90" s="259"/>
      <c r="B90" s="23"/>
      <c r="I90" s="166"/>
    </row>
    <row r="91" spans="1:9" s="7" customFormat="1" ht="12" customHeight="1">
      <c r="A91" s="259"/>
      <c r="B91" s="23"/>
      <c r="I91" s="166"/>
    </row>
    <row r="92" spans="1:9" s="7" customFormat="1" ht="12" customHeight="1">
      <c r="A92" s="259"/>
      <c r="B92" s="23"/>
      <c r="I92" s="166"/>
    </row>
    <row r="93" spans="1:9" s="7" customFormat="1" ht="12" customHeight="1">
      <c r="A93" s="259"/>
      <c r="B93" s="23"/>
      <c r="I93" s="166"/>
    </row>
    <row r="94" spans="1:9" s="7" customFormat="1" ht="12" customHeight="1">
      <c r="A94" s="259"/>
      <c r="B94" s="23"/>
      <c r="I94" s="166"/>
    </row>
    <row r="95" spans="1:9" s="7" customFormat="1" ht="12" customHeight="1">
      <c r="A95" s="259"/>
      <c r="B95" s="23"/>
      <c r="I95" s="166"/>
    </row>
    <row r="96" spans="1:9" s="7" customFormat="1" ht="12" customHeight="1">
      <c r="A96" s="259"/>
      <c r="B96" s="23"/>
      <c r="I96" s="166"/>
    </row>
    <row r="97" spans="1:9" s="7" customFormat="1" ht="12" customHeight="1">
      <c r="A97" s="259"/>
      <c r="B97" s="23"/>
      <c r="I97" s="166"/>
    </row>
    <row r="98" spans="1:9" s="7" customFormat="1" ht="12" customHeight="1">
      <c r="A98" s="259"/>
      <c r="B98" s="23"/>
      <c r="I98" s="166"/>
    </row>
    <row r="99" spans="1:9" s="7" customFormat="1" ht="12" customHeight="1">
      <c r="A99" s="259"/>
      <c r="B99" s="23"/>
      <c r="I99" s="166"/>
    </row>
    <row r="100" spans="1:9" s="7" customFormat="1" ht="12" customHeight="1">
      <c r="A100" s="259"/>
      <c r="B100" s="23"/>
      <c r="I100" s="166"/>
    </row>
    <row r="101" spans="1:9" s="7" customFormat="1" ht="12" customHeight="1">
      <c r="A101" s="259"/>
      <c r="B101" s="23"/>
      <c r="I101" s="166"/>
    </row>
    <row r="102" spans="1:9" s="7" customFormat="1" ht="12" customHeight="1">
      <c r="A102" s="259"/>
      <c r="B102" s="23"/>
      <c r="I102" s="166"/>
    </row>
    <row r="103" spans="1:9" s="7" customFormat="1" ht="12" customHeight="1">
      <c r="A103" s="259"/>
      <c r="B103" s="23"/>
      <c r="I103" s="166"/>
    </row>
    <row r="104" spans="1:9" s="7" customFormat="1" ht="12" customHeight="1">
      <c r="A104" s="259"/>
      <c r="B104" s="23"/>
      <c r="I104" s="166"/>
    </row>
    <row r="105" spans="1:9" s="7" customFormat="1" ht="12" customHeight="1">
      <c r="A105" s="259"/>
      <c r="B105" s="23"/>
      <c r="I105" s="166"/>
    </row>
    <row r="106" spans="1:9" s="7" customFormat="1" ht="12" customHeight="1">
      <c r="A106" s="259"/>
      <c r="B106" s="23"/>
      <c r="I106" s="166"/>
    </row>
    <row r="107" spans="1:9" s="7" customFormat="1" ht="12" customHeight="1">
      <c r="A107" s="259"/>
      <c r="B107" s="23"/>
      <c r="I107" s="166"/>
    </row>
    <row r="108" spans="1:9" s="7" customFormat="1" ht="12" customHeight="1">
      <c r="A108" s="259"/>
      <c r="B108" s="23"/>
      <c r="I108" s="166"/>
    </row>
    <row r="109" spans="1:9" s="7" customFormat="1" ht="12" customHeight="1">
      <c r="A109" s="259"/>
      <c r="B109" s="23"/>
      <c r="I109" s="166"/>
    </row>
    <row r="110" spans="1:9" s="7" customFormat="1" ht="12" customHeight="1">
      <c r="A110" s="259"/>
      <c r="B110" s="23"/>
      <c r="I110" s="166"/>
    </row>
    <row r="111" spans="1:9" s="7" customFormat="1" ht="12" customHeight="1">
      <c r="A111" s="259"/>
      <c r="B111" s="23"/>
      <c r="I111" s="166"/>
    </row>
    <row r="112" spans="1:9" s="7" customFormat="1" ht="12" customHeight="1">
      <c r="A112" s="259"/>
      <c r="B112" s="23"/>
      <c r="I112" s="166"/>
    </row>
    <row r="113" spans="1:9" s="7" customFormat="1" ht="12" customHeight="1">
      <c r="A113" s="259"/>
      <c r="B113" s="23"/>
      <c r="I113" s="166"/>
    </row>
    <row r="114" spans="1:9" s="7" customFormat="1" ht="12" customHeight="1">
      <c r="A114" s="259"/>
      <c r="B114" s="23"/>
      <c r="I114" s="166"/>
    </row>
    <row r="115" spans="1:9" s="7" customFormat="1" ht="12" customHeight="1">
      <c r="A115" s="259"/>
      <c r="B115" s="23"/>
      <c r="I115" s="166"/>
    </row>
    <row r="116" spans="1:9" s="7" customFormat="1" ht="12" customHeight="1">
      <c r="A116" s="259"/>
      <c r="B116" s="23"/>
      <c r="I116" s="166"/>
    </row>
    <row r="117" spans="1:9" s="7" customFormat="1" ht="12" customHeight="1">
      <c r="A117" s="259"/>
      <c r="B117" s="23"/>
      <c r="I117" s="166"/>
    </row>
    <row r="118" spans="1:9" s="7" customFormat="1" ht="12" customHeight="1">
      <c r="A118" s="259"/>
      <c r="B118" s="23"/>
      <c r="I118" s="166"/>
    </row>
    <row r="119" spans="1:9" s="7" customFormat="1" ht="12" customHeight="1">
      <c r="A119" s="259"/>
      <c r="B119" s="23"/>
      <c r="I119" s="166"/>
    </row>
    <row r="120" spans="1:9" s="7" customFormat="1" ht="12" customHeight="1">
      <c r="A120" s="259"/>
      <c r="B120" s="23"/>
      <c r="I120" s="166"/>
    </row>
    <row r="121" spans="1:9" s="7" customFormat="1" ht="12" customHeight="1">
      <c r="A121" s="259"/>
      <c r="B121" s="23"/>
      <c r="I121" s="166"/>
    </row>
    <row r="122" spans="1:9" s="7" customFormat="1" ht="12" customHeight="1">
      <c r="A122" s="259"/>
      <c r="B122" s="23"/>
      <c r="I122" s="166"/>
    </row>
    <row r="123" spans="1:9" s="7" customFormat="1" ht="12" customHeight="1">
      <c r="A123" s="259"/>
      <c r="B123" s="23"/>
      <c r="I123" s="166"/>
    </row>
    <row r="124" spans="1:9" s="7" customFormat="1" ht="12" customHeight="1">
      <c r="A124" s="259"/>
      <c r="B124" s="23"/>
      <c r="I124" s="166"/>
    </row>
    <row r="125" spans="1:9" s="7" customFormat="1" ht="12" customHeight="1">
      <c r="A125" s="259"/>
      <c r="B125" s="23"/>
      <c r="I125" s="166"/>
    </row>
    <row r="126" spans="1:9" s="7" customFormat="1" ht="12" customHeight="1">
      <c r="A126" s="259"/>
      <c r="B126" s="23"/>
      <c r="I126" s="166"/>
    </row>
    <row r="127" spans="1:9" s="7" customFormat="1" ht="12" customHeight="1">
      <c r="A127" s="259"/>
      <c r="B127" s="23"/>
      <c r="I127" s="166"/>
    </row>
    <row r="128" spans="1:9" s="7" customFormat="1" ht="12" customHeight="1">
      <c r="A128" s="259"/>
      <c r="B128" s="23"/>
      <c r="I128" s="166"/>
    </row>
    <row r="129" spans="1:9" s="7" customFormat="1" ht="12" customHeight="1">
      <c r="A129" s="259"/>
      <c r="B129" s="23"/>
      <c r="I129" s="166"/>
    </row>
  </sheetData>
  <sheetProtection/>
  <mergeCells count="1">
    <mergeCell ref="D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29EB2E"/>
  </sheetPr>
  <dimension ref="A1:BF112"/>
  <sheetViews>
    <sheetView zoomScalePageLayoutView="0" workbookViewId="0" topLeftCell="A1">
      <selection activeCell="BE12" sqref="BE12"/>
    </sheetView>
  </sheetViews>
  <sheetFormatPr defaultColWidth="9.140625" defaultRowHeight="15" outlineLevelRow="2" outlineLevelCol="1"/>
  <cols>
    <col min="1" max="1" width="13.421875" style="218" bestFit="1" customWidth="1"/>
    <col min="2" max="2" width="3.7109375" style="2" customWidth="1"/>
    <col min="3" max="3" width="38.8515625" style="7" customWidth="1"/>
    <col min="4" max="7" width="10.28125" style="3" bestFit="1" customWidth="1"/>
    <col min="8" max="8" width="10.421875" style="3" bestFit="1" customWidth="1"/>
    <col min="9" max="9" width="14.7109375" style="260" bestFit="1" customWidth="1"/>
    <col min="10" max="10" width="4.57421875" style="199" customWidth="1"/>
    <col min="11" max="32" width="5.140625" style="199" hidden="1" customWidth="1" outlineLevel="1"/>
    <col min="33" max="33" width="4.00390625" style="199" customWidth="1" collapsed="1"/>
    <col min="34" max="55" width="4.00390625" style="199" hidden="1" customWidth="1" outlineLevel="1"/>
    <col min="56" max="56" width="9.140625" style="7" customWidth="1" collapsed="1"/>
    <col min="57" max="16384" width="9.140625" style="199" customWidth="1"/>
  </cols>
  <sheetData>
    <row r="1" spans="2:9" ht="17.25">
      <c r="B1" s="219"/>
      <c r="C1" s="220" t="s">
        <v>90</v>
      </c>
      <c r="D1" s="221"/>
      <c r="E1" s="221"/>
      <c r="F1" s="221"/>
      <c r="G1" s="221"/>
      <c r="H1" s="222"/>
      <c r="I1" s="223"/>
    </row>
    <row r="2" spans="2:9" ht="17.25">
      <c r="B2" s="219"/>
      <c r="C2" s="224" t="s">
        <v>91</v>
      </c>
      <c r="D2" s="225"/>
      <c r="E2" s="225"/>
      <c r="F2" s="225"/>
      <c r="G2" s="225"/>
      <c r="H2" s="225"/>
      <c r="I2" s="223"/>
    </row>
    <row r="3" spans="2:9" ht="21" thickBot="1">
      <c r="B3" s="23"/>
      <c r="C3" s="226" t="s">
        <v>133</v>
      </c>
      <c r="D3" s="227"/>
      <c r="E3" s="227"/>
      <c r="F3" s="228"/>
      <c r="G3" s="228"/>
      <c r="H3" s="228"/>
      <c r="I3" s="229"/>
    </row>
    <row r="4" spans="2:55" ht="27" thickBot="1">
      <c r="B4" s="230" t="s">
        <v>8</v>
      </c>
      <c r="C4" s="231" t="s">
        <v>9</v>
      </c>
      <c r="D4" s="316" t="s">
        <v>93</v>
      </c>
      <c r="E4" s="317"/>
      <c r="F4" s="317"/>
      <c r="G4" s="318"/>
      <c r="H4" s="318"/>
      <c r="I4" s="319"/>
      <c r="K4" s="232">
        <v>1</v>
      </c>
      <c r="L4" s="232">
        <v>2</v>
      </c>
      <c r="M4" s="232">
        <v>3</v>
      </c>
      <c r="N4" s="232">
        <v>4</v>
      </c>
      <c r="O4" s="232">
        <v>5</v>
      </c>
      <c r="P4" s="232">
        <v>6</v>
      </c>
      <c r="Q4" s="232">
        <v>7</v>
      </c>
      <c r="R4" s="232">
        <v>8</v>
      </c>
      <c r="S4" s="232">
        <v>9</v>
      </c>
      <c r="T4" s="232">
        <v>10</v>
      </c>
      <c r="U4" s="232">
        <v>11</v>
      </c>
      <c r="V4" s="232">
        <v>12</v>
      </c>
      <c r="W4" s="232">
        <v>13</v>
      </c>
      <c r="X4" s="232">
        <v>14</v>
      </c>
      <c r="Y4" s="232">
        <v>15</v>
      </c>
      <c r="Z4" s="232">
        <v>16</v>
      </c>
      <c r="AA4" s="232">
        <v>17</v>
      </c>
      <c r="AB4" s="232">
        <v>18</v>
      </c>
      <c r="AC4" s="232">
        <v>19</v>
      </c>
      <c r="AD4" s="232">
        <v>20</v>
      </c>
      <c r="AE4" s="232">
        <v>21</v>
      </c>
      <c r="AF4" s="232">
        <v>22</v>
      </c>
      <c r="AH4" s="232">
        <v>1</v>
      </c>
      <c r="AI4" s="232">
        <v>2</v>
      </c>
      <c r="AJ4" s="232">
        <v>3</v>
      </c>
      <c r="AK4" s="232">
        <v>4</v>
      </c>
      <c r="AL4" s="232">
        <v>5</v>
      </c>
      <c r="AM4" s="232">
        <v>6</v>
      </c>
      <c r="AN4" s="232">
        <v>7</v>
      </c>
      <c r="AO4" s="232">
        <v>8</v>
      </c>
      <c r="AP4" s="232">
        <v>9</v>
      </c>
      <c r="AQ4" s="232">
        <v>10</v>
      </c>
      <c r="AR4" s="232">
        <v>11</v>
      </c>
      <c r="AS4" s="232">
        <v>12</v>
      </c>
      <c r="AT4" s="232">
        <v>13</v>
      </c>
      <c r="AU4" s="232">
        <v>14</v>
      </c>
      <c r="AV4" s="232">
        <v>15</v>
      </c>
      <c r="AW4" s="232">
        <v>16</v>
      </c>
      <c r="AX4" s="232">
        <v>17</v>
      </c>
      <c r="AY4" s="232">
        <v>18</v>
      </c>
      <c r="AZ4" s="232">
        <v>19</v>
      </c>
      <c r="BA4" s="232">
        <v>20</v>
      </c>
      <c r="BB4" s="232">
        <v>21</v>
      </c>
      <c r="BC4" s="232">
        <v>22</v>
      </c>
    </row>
    <row r="5" spans="2:55" ht="13.5" thickBot="1">
      <c r="B5" s="233"/>
      <c r="C5" s="234"/>
      <c r="D5" s="235" t="s">
        <v>20</v>
      </c>
      <c r="E5" s="236" t="s">
        <v>94</v>
      </c>
      <c r="F5" s="237" t="s">
        <v>22</v>
      </c>
      <c r="G5" s="238" t="s">
        <v>23</v>
      </c>
      <c r="H5" s="238" t="s">
        <v>24</v>
      </c>
      <c r="I5" s="239" t="s">
        <v>95</v>
      </c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H5" s="240">
        <f aca="true" t="shared" si="0" ref="AH5:AW20">IF(K5="MIN",AH$4,"")</f>
      </c>
      <c r="AI5" s="240">
        <f t="shared" si="0"/>
      </c>
      <c r="AJ5" s="240">
        <f t="shared" si="0"/>
      </c>
      <c r="AK5" s="240">
        <f t="shared" si="0"/>
      </c>
      <c r="AL5" s="240">
        <f t="shared" si="0"/>
      </c>
      <c r="AM5" s="240">
        <f t="shared" si="0"/>
      </c>
      <c r="AN5" s="240">
        <f t="shared" si="0"/>
      </c>
      <c r="AO5" s="240">
        <f t="shared" si="0"/>
      </c>
      <c r="AP5" s="240">
        <f t="shared" si="0"/>
      </c>
      <c r="AQ5" s="240">
        <f t="shared" si="0"/>
      </c>
      <c r="AR5" s="240">
        <f t="shared" si="0"/>
      </c>
      <c r="AS5" s="240">
        <f t="shared" si="0"/>
      </c>
      <c r="AT5" s="240">
        <f t="shared" si="0"/>
      </c>
      <c r="AU5" s="240">
        <f t="shared" si="0"/>
      </c>
      <c r="AV5" s="240">
        <f t="shared" si="0"/>
      </c>
      <c r="AW5" s="240">
        <f t="shared" si="0"/>
      </c>
      <c r="AX5" s="240">
        <f aca="true" t="shared" si="1" ref="AX5:BC20">IF(AA5="MIN",AX$4,"")</f>
      </c>
      <c r="AY5" s="240">
        <f t="shared" si="1"/>
      </c>
      <c r="AZ5" s="240">
        <f t="shared" si="1"/>
      </c>
      <c r="BA5" s="240">
        <f t="shared" si="1"/>
      </c>
      <c r="BB5" s="240">
        <f t="shared" si="1"/>
      </c>
      <c r="BC5" s="240">
        <f t="shared" si="1"/>
      </c>
    </row>
    <row r="6" spans="2:55" ht="12.75">
      <c r="B6" s="241"/>
      <c r="C6" s="242"/>
      <c r="D6" s="243"/>
      <c r="E6" s="244"/>
      <c r="F6" s="244"/>
      <c r="G6" s="245"/>
      <c r="H6" s="245"/>
      <c r="I6" s="246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H6" s="240">
        <f t="shared" si="0"/>
      </c>
      <c r="AI6" s="240">
        <f t="shared" si="0"/>
      </c>
      <c r="AJ6" s="240">
        <f t="shared" si="0"/>
      </c>
      <c r="AK6" s="240">
        <f t="shared" si="0"/>
      </c>
      <c r="AL6" s="240">
        <f t="shared" si="0"/>
      </c>
      <c r="AM6" s="240">
        <f t="shared" si="0"/>
      </c>
      <c r="AN6" s="240">
        <f t="shared" si="0"/>
      </c>
      <c r="AO6" s="240">
        <f t="shared" si="0"/>
      </c>
      <c r="AP6" s="240">
        <f t="shared" si="0"/>
      </c>
      <c r="AQ6" s="240">
        <f t="shared" si="0"/>
      </c>
      <c r="AR6" s="240">
        <f t="shared" si="0"/>
      </c>
      <c r="AS6" s="240">
        <f t="shared" si="0"/>
      </c>
      <c r="AT6" s="240">
        <f t="shared" si="0"/>
      </c>
      <c r="AU6" s="240">
        <f t="shared" si="0"/>
      </c>
      <c r="AV6" s="240">
        <f t="shared" si="0"/>
      </c>
      <c r="AW6" s="240">
        <f t="shared" si="0"/>
      </c>
      <c r="AX6" s="240">
        <f t="shared" si="1"/>
      </c>
      <c r="AY6" s="240">
        <f t="shared" si="1"/>
      </c>
      <c r="AZ6" s="240">
        <f t="shared" si="1"/>
      </c>
      <c r="BA6" s="240">
        <f t="shared" si="1"/>
      </c>
      <c r="BB6" s="240">
        <f t="shared" si="1"/>
      </c>
      <c r="BC6" s="240">
        <f t="shared" si="1"/>
      </c>
    </row>
    <row r="7" spans="1:58" ht="37.5" customHeight="1">
      <c r="A7" s="247">
        <f aca="true" t="shared" si="2" ref="A7:A14">SUM(AH7:BC7)</f>
        <v>1</v>
      </c>
      <c r="B7" s="248">
        <v>57</v>
      </c>
      <c r="C7" s="151" t="s">
        <v>104</v>
      </c>
      <c r="D7" s="249">
        <f>VLOOKUP($B7,'[1]Interim'!$A$5:$J$50,10,FALSE)</f>
        <v>7</v>
      </c>
      <c r="E7" s="250">
        <f>VLOOKUP($B7,'[1]Interim'!$A$5:$K$50,11,FALSE)</f>
        <v>0</v>
      </c>
      <c r="F7" s="250">
        <f>VLOOKUP($B7,'[1]Interim'!$A$5:$L$50,12,FALSE)</f>
        <v>0</v>
      </c>
      <c r="G7" s="250">
        <f>VLOOKUP($B7,'[1]Interim'!$A$5:$M$50,13,FALSE)</f>
        <v>0</v>
      </c>
      <c r="H7" s="250">
        <f>VLOOKUP($B7,'[1]Interim'!$A$5:$N$50,14,FALSE)</f>
        <v>0</v>
      </c>
      <c r="I7" s="251">
        <f aca="true" t="shared" si="3" ref="I7:I14">IF(B7="","",SUM(D7:H7))</f>
        <v>7</v>
      </c>
      <c r="K7" s="240" t="str">
        <f>IF(I7=MIN($I$7:$I$28),"MIN",I7)</f>
        <v>MIN</v>
      </c>
      <c r="L7" s="240">
        <f aca="true" t="shared" si="4" ref="L7:AA22">IF(K7="MIN","",IF(K7=MIN(K$7:K$28),"MIN",K7))</f>
      </c>
      <c r="M7" s="240">
        <f t="shared" si="4"/>
      </c>
      <c r="N7" s="240">
        <f t="shared" si="4"/>
      </c>
      <c r="O7" s="240">
        <f t="shared" si="4"/>
      </c>
      <c r="P7" s="240">
        <f t="shared" si="4"/>
      </c>
      <c r="Q7" s="240">
        <f t="shared" si="4"/>
      </c>
      <c r="R7" s="240">
        <f t="shared" si="4"/>
      </c>
      <c r="S7" s="240">
        <f t="shared" si="4"/>
      </c>
      <c r="T7" s="240">
        <f t="shared" si="4"/>
      </c>
      <c r="U7" s="240">
        <f t="shared" si="4"/>
      </c>
      <c r="V7" s="240">
        <f t="shared" si="4"/>
      </c>
      <c r="W7" s="240">
        <f t="shared" si="4"/>
      </c>
      <c r="X7" s="240">
        <f t="shared" si="4"/>
      </c>
      <c r="Y7" s="240">
        <f t="shared" si="4"/>
      </c>
      <c r="Z7" s="240">
        <f t="shared" si="4"/>
      </c>
      <c r="AA7" s="240">
        <f t="shared" si="4"/>
      </c>
      <c r="AB7" s="240">
        <f aca="true" t="shared" si="5" ref="AB7:AF21">IF(AA7="MIN","",IF(AA7=MIN(AA$7:AA$28),"MIN",AA7))</f>
      </c>
      <c r="AC7" s="240">
        <f t="shared" si="5"/>
      </c>
      <c r="AD7" s="240">
        <f t="shared" si="5"/>
      </c>
      <c r="AE7" s="240">
        <f t="shared" si="5"/>
      </c>
      <c r="AF7" s="240">
        <f t="shared" si="5"/>
      </c>
      <c r="AH7" s="240">
        <f t="shared" si="0"/>
        <v>1</v>
      </c>
      <c r="AI7" s="240">
        <f t="shared" si="0"/>
      </c>
      <c r="AJ7" s="240">
        <f t="shared" si="0"/>
      </c>
      <c r="AK7" s="240">
        <f t="shared" si="0"/>
      </c>
      <c r="AL7" s="240">
        <f t="shared" si="0"/>
      </c>
      <c r="AM7" s="240">
        <f t="shared" si="0"/>
      </c>
      <c r="AN7" s="240">
        <f t="shared" si="0"/>
      </c>
      <c r="AO7" s="240">
        <f t="shared" si="0"/>
      </c>
      <c r="AP7" s="240">
        <f t="shared" si="0"/>
      </c>
      <c r="AQ7" s="240">
        <f t="shared" si="0"/>
      </c>
      <c r="AR7" s="240">
        <f t="shared" si="0"/>
      </c>
      <c r="AS7" s="240">
        <f t="shared" si="0"/>
      </c>
      <c r="AT7" s="240">
        <f t="shared" si="0"/>
      </c>
      <c r="AU7" s="240">
        <f t="shared" si="0"/>
      </c>
      <c r="AV7" s="240">
        <f t="shared" si="0"/>
      </c>
      <c r="AW7" s="240">
        <f t="shared" si="0"/>
      </c>
      <c r="AX7" s="240">
        <f t="shared" si="1"/>
      </c>
      <c r="AY7" s="240">
        <f t="shared" si="1"/>
      </c>
      <c r="AZ7" s="240">
        <f t="shared" si="1"/>
      </c>
      <c r="BA7" s="240">
        <f t="shared" si="1"/>
      </c>
      <c r="BB7" s="240">
        <f t="shared" si="1"/>
      </c>
      <c r="BC7" s="240">
        <f t="shared" si="1"/>
      </c>
      <c r="BD7" s="252"/>
      <c r="BF7" s="253"/>
    </row>
    <row r="8" spans="1:58" ht="37.5" customHeight="1">
      <c r="A8" s="247">
        <f t="shared" si="2"/>
        <v>2</v>
      </c>
      <c r="B8" s="248">
        <v>79</v>
      </c>
      <c r="C8" s="151" t="s">
        <v>105</v>
      </c>
      <c r="D8" s="249">
        <f>VLOOKUP($B8,'[1]Interim'!$A$5:$J$50,10,FALSE)</f>
        <v>18</v>
      </c>
      <c r="E8" s="250">
        <f>VLOOKUP($B8,'[1]Interim'!$A$5:$K$50,11,FALSE)</f>
        <v>0</v>
      </c>
      <c r="F8" s="250">
        <f>VLOOKUP($B8,'[1]Interim'!$A$5:$L$50,12,FALSE)</f>
        <v>0</v>
      </c>
      <c r="G8" s="250">
        <f>VLOOKUP($B8,'[1]Interim'!$A$5:$M$50,13,FALSE)</f>
        <v>0</v>
      </c>
      <c r="H8" s="250">
        <f>VLOOKUP($B8,'[1]Interim'!$A$5:$N$50,14,FALSE)</f>
        <v>0</v>
      </c>
      <c r="I8" s="251">
        <f t="shared" si="3"/>
        <v>18</v>
      </c>
      <c r="K8" s="240">
        <f>IF(I8=MIN($I$7:$I$28),"MIN",I8)</f>
        <v>18</v>
      </c>
      <c r="L8" s="240" t="str">
        <f t="shared" si="4"/>
        <v>MIN</v>
      </c>
      <c r="M8" s="240">
        <f t="shared" si="4"/>
      </c>
      <c r="N8" s="240">
        <f t="shared" si="4"/>
      </c>
      <c r="O8" s="240">
        <f t="shared" si="4"/>
      </c>
      <c r="P8" s="240">
        <f t="shared" si="4"/>
      </c>
      <c r="Q8" s="240">
        <f t="shared" si="4"/>
      </c>
      <c r="R8" s="240">
        <f t="shared" si="4"/>
      </c>
      <c r="S8" s="240">
        <f t="shared" si="4"/>
      </c>
      <c r="T8" s="240">
        <f t="shared" si="4"/>
      </c>
      <c r="U8" s="240">
        <f t="shared" si="4"/>
      </c>
      <c r="V8" s="240">
        <f t="shared" si="4"/>
      </c>
      <c r="W8" s="240">
        <f t="shared" si="4"/>
      </c>
      <c r="X8" s="240">
        <f t="shared" si="4"/>
      </c>
      <c r="Y8" s="240">
        <f t="shared" si="4"/>
      </c>
      <c r="Z8" s="240">
        <f t="shared" si="4"/>
      </c>
      <c r="AA8" s="240">
        <f t="shared" si="4"/>
      </c>
      <c r="AB8" s="240">
        <f t="shared" si="5"/>
      </c>
      <c r="AC8" s="240">
        <f t="shared" si="5"/>
      </c>
      <c r="AD8" s="240">
        <f t="shared" si="5"/>
      </c>
      <c r="AE8" s="240">
        <f t="shared" si="5"/>
      </c>
      <c r="AF8" s="240">
        <f t="shared" si="5"/>
      </c>
      <c r="AH8" s="240">
        <f t="shared" si="0"/>
      </c>
      <c r="AI8" s="240">
        <f t="shared" si="0"/>
        <v>2</v>
      </c>
      <c r="AJ8" s="240">
        <f t="shared" si="0"/>
      </c>
      <c r="AK8" s="240">
        <f t="shared" si="0"/>
      </c>
      <c r="AL8" s="240">
        <f t="shared" si="0"/>
      </c>
      <c r="AM8" s="240">
        <f t="shared" si="0"/>
      </c>
      <c r="AN8" s="240">
        <f t="shared" si="0"/>
      </c>
      <c r="AO8" s="240">
        <f t="shared" si="0"/>
      </c>
      <c r="AP8" s="240">
        <f t="shared" si="0"/>
      </c>
      <c r="AQ8" s="240">
        <f t="shared" si="0"/>
      </c>
      <c r="AR8" s="240">
        <f t="shared" si="0"/>
      </c>
      <c r="AS8" s="240">
        <f t="shared" si="0"/>
      </c>
      <c r="AT8" s="240">
        <f t="shared" si="0"/>
      </c>
      <c r="AU8" s="240">
        <f t="shared" si="0"/>
      </c>
      <c r="AV8" s="240">
        <f t="shared" si="0"/>
      </c>
      <c r="AW8" s="240">
        <f t="shared" si="0"/>
      </c>
      <c r="AX8" s="240">
        <f t="shared" si="1"/>
      </c>
      <c r="AY8" s="240">
        <f t="shared" si="1"/>
      </c>
      <c r="AZ8" s="240">
        <f t="shared" si="1"/>
      </c>
      <c r="BA8" s="240">
        <f t="shared" si="1"/>
      </c>
      <c r="BB8" s="240">
        <f t="shared" si="1"/>
      </c>
      <c r="BC8" s="240">
        <f t="shared" si="1"/>
      </c>
      <c r="BD8" s="252"/>
      <c r="BF8" s="253"/>
    </row>
    <row r="9" spans="1:58" ht="37.5" customHeight="1">
      <c r="A9" s="247">
        <f t="shared" si="2"/>
        <v>3</v>
      </c>
      <c r="B9" s="248">
        <v>1</v>
      </c>
      <c r="C9" s="151" t="s">
        <v>96</v>
      </c>
      <c r="D9" s="249">
        <f>VLOOKUP($B9,'[1]Interim'!$A$5:$J$50,10,FALSE)</f>
        <v>25</v>
      </c>
      <c r="E9" s="250">
        <f>VLOOKUP($B9,'[1]Interim'!$A$5:$K$50,11,FALSE)</f>
        <v>0</v>
      </c>
      <c r="F9" s="250">
        <f>VLOOKUP($B9,'[1]Interim'!$A$5:$L$50,12,FALSE)</f>
        <v>0</v>
      </c>
      <c r="G9" s="250">
        <f>VLOOKUP($B9,'[1]Interim'!$A$5:$M$50,13,FALSE)</f>
        <v>0</v>
      </c>
      <c r="H9" s="250">
        <f>VLOOKUP($B9,'[1]Interim'!$A$5:$N$50,14,FALSE)</f>
        <v>0</v>
      </c>
      <c r="I9" s="251">
        <f t="shared" si="3"/>
        <v>25</v>
      </c>
      <c r="K9" s="240">
        <f aca="true" t="shared" si="6" ref="K9:K28">IF(I9=MIN($I$7:$I$28),"MIN",I9)</f>
        <v>25</v>
      </c>
      <c r="L9" s="240">
        <f t="shared" si="4"/>
        <v>25</v>
      </c>
      <c r="M9" s="240" t="str">
        <f t="shared" si="4"/>
        <v>MIN</v>
      </c>
      <c r="N9" s="240">
        <f t="shared" si="4"/>
      </c>
      <c r="O9" s="240">
        <f t="shared" si="4"/>
      </c>
      <c r="P9" s="240">
        <f t="shared" si="4"/>
      </c>
      <c r="Q9" s="240">
        <f t="shared" si="4"/>
      </c>
      <c r="R9" s="240">
        <f t="shared" si="4"/>
      </c>
      <c r="S9" s="240">
        <f t="shared" si="4"/>
      </c>
      <c r="T9" s="240">
        <f t="shared" si="4"/>
      </c>
      <c r="U9" s="240">
        <f t="shared" si="4"/>
      </c>
      <c r="V9" s="240">
        <f t="shared" si="4"/>
      </c>
      <c r="W9" s="240">
        <f t="shared" si="4"/>
      </c>
      <c r="X9" s="240">
        <f t="shared" si="4"/>
      </c>
      <c r="Y9" s="240">
        <f t="shared" si="4"/>
      </c>
      <c r="Z9" s="240">
        <f t="shared" si="4"/>
      </c>
      <c r="AA9" s="240">
        <f t="shared" si="4"/>
      </c>
      <c r="AB9" s="240">
        <f t="shared" si="5"/>
      </c>
      <c r="AC9" s="240">
        <f t="shared" si="5"/>
      </c>
      <c r="AD9" s="240">
        <f t="shared" si="5"/>
      </c>
      <c r="AE9" s="240">
        <f t="shared" si="5"/>
      </c>
      <c r="AF9" s="240">
        <f t="shared" si="5"/>
      </c>
      <c r="AH9" s="240">
        <f t="shared" si="0"/>
      </c>
      <c r="AI9" s="240">
        <f t="shared" si="0"/>
      </c>
      <c r="AJ9" s="240">
        <f t="shared" si="0"/>
        <v>3</v>
      </c>
      <c r="AK9" s="240">
        <f t="shared" si="0"/>
      </c>
      <c r="AL9" s="240">
        <f t="shared" si="0"/>
      </c>
      <c r="AM9" s="240">
        <f t="shared" si="0"/>
      </c>
      <c r="AN9" s="240">
        <f t="shared" si="0"/>
      </c>
      <c r="AO9" s="240">
        <f t="shared" si="0"/>
      </c>
      <c r="AP9" s="240">
        <f t="shared" si="0"/>
      </c>
      <c r="AQ9" s="240">
        <f t="shared" si="0"/>
      </c>
      <c r="AR9" s="240">
        <f t="shared" si="0"/>
      </c>
      <c r="AS9" s="240">
        <f t="shared" si="0"/>
      </c>
      <c r="AT9" s="240">
        <f t="shared" si="0"/>
      </c>
      <c r="AU9" s="240">
        <f t="shared" si="0"/>
      </c>
      <c r="AV9" s="240">
        <f t="shared" si="0"/>
      </c>
      <c r="AW9" s="240">
        <f t="shared" si="0"/>
      </c>
      <c r="AX9" s="240">
        <f t="shared" si="1"/>
      </c>
      <c r="AY9" s="240">
        <f t="shared" si="1"/>
      </c>
      <c r="AZ9" s="240">
        <f t="shared" si="1"/>
      </c>
      <c r="BA9" s="240">
        <f t="shared" si="1"/>
      </c>
      <c r="BB9" s="240">
        <f t="shared" si="1"/>
      </c>
      <c r="BC9" s="240">
        <f t="shared" si="1"/>
      </c>
      <c r="BD9" s="252"/>
      <c r="BF9" s="253"/>
    </row>
    <row r="10" spans="1:58" ht="37.5" customHeight="1">
      <c r="A10" s="247">
        <f t="shared" si="2"/>
        <v>4</v>
      </c>
      <c r="B10" s="248">
        <v>8</v>
      </c>
      <c r="C10" s="151" t="s">
        <v>97</v>
      </c>
      <c r="D10" s="249">
        <f>VLOOKUP($B10,'[1]Interim'!$A$5:$J$50,10,FALSE)</f>
        <v>39</v>
      </c>
      <c r="E10" s="250">
        <f>VLOOKUP($B10,'[1]Interim'!$A$5:$K$50,11,FALSE)</f>
        <v>0</v>
      </c>
      <c r="F10" s="250">
        <f>VLOOKUP($B10,'[1]Interim'!$A$5:$L$50,12,FALSE)</f>
        <v>0</v>
      </c>
      <c r="G10" s="250">
        <f>VLOOKUP($B10,'[1]Interim'!$A$5:$M$50,13,FALSE)</f>
        <v>0</v>
      </c>
      <c r="H10" s="250">
        <f>VLOOKUP($B10,'[1]Interim'!$A$5:$N$50,14,FALSE)</f>
        <v>0</v>
      </c>
      <c r="I10" s="251">
        <f t="shared" si="3"/>
        <v>39</v>
      </c>
      <c r="K10" s="240">
        <f t="shared" si="6"/>
        <v>39</v>
      </c>
      <c r="L10" s="240">
        <f t="shared" si="4"/>
        <v>39</v>
      </c>
      <c r="M10" s="240">
        <f t="shared" si="4"/>
        <v>39</v>
      </c>
      <c r="N10" s="240" t="str">
        <f t="shared" si="4"/>
        <v>MIN</v>
      </c>
      <c r="O10" s="240">
        <f t="shared" si="4"/>
      </c>
      <c r="P10" s="240">
        <f t="shared" si="4"/>
      </c>
      <c r="Q10" s="240">
        <f t="shared" si="4"/>
      </c>
      <c r="R10" s="240">
        <f t="shared" si="4"/>
      </c>
      <c r="S10" s="240">
        <f t="shared" si="4"/>
      </c>
      <c r="T10" s="240">
        <f t="shared" si="4"/>
      </c>
      <c r="U10" s="240">
        <f t="shared" si="4"/>
      </c>
      <c r="V10" s="240">
        <f t="shared" si="4"/>
      </c>
      <c r="W10" s="240">
        <f t="shared" si="4"/>
      </c>
      <c r="X10" s="240">
        <f t="shared" si="4"/>
      </c>
      <c r="Y10" s="240">
        <f t="shared" si="4"/>
      </c>
      <c r="Z10" s="240">
        <f t="shared" si="4"/>
      </c>
      <c r="AA10" s="240">
        <f t="shared" si="4"/>
      </c>
      <c r="AB10" s="240">
        <f t="shared" si="5"/>
      </c>
      <c r="AC10" s="240">
        <f t="shared" si="5"/>
      </c>
      <c r="AD10" s="240">
        <f t="shared" si="5"/>
      </c>
      <c r="AE10" s="240">
        <f t="shared" si="5"/>
      </c>
      <c r="AF10" s="240">
        <f t="shared" si="5"/>
      </c>
      <c r="AH10" s="240">
        <f t="shared" si="0"/>
      </c>
      <c r="AI10" s="240">
        <f t="shared" si="0"/>
      </c>
      <c r="AJ10" s="240">
        <f t="shared" si="0"/>
      </c>
      <c r="AK10" s="240">
        <f t="shared" si="0"/>
        <v>4</v>
      </c>
      <c r="AL10" s="240">
        <f t="shared" si="0"/>
      </c>
      <c r="AM10" s="240">
        <f t="shared" si="0"/>
      </c>
      <c r="AN10" s="240">
        <f t="shared" si="0"/>
      </c>
      <c r="AO10" s="240">
        <f t="shared" si="0"/>
      </c>
      <c r="AP10" s="240">
        <f t="shared" si="0"/>
      </c>
      <c r="AQ10" s="240">
        <f t="shared" si="0"/>
      </c>
      <c r="AR10" s="240">
        <f t="shared" si="0"/>
      </c>
      <c r="AS10" s="240">
        <f t="shared" si="0"/>
      </c>
      <c r="AT10" s="240">
        <f t="shared" si="0"/>
      </c>
      <c r="AU10" s="240">
        <f t="shared" si="0"/>
      </c>
      <c r="AV10" s="240">
        <f t="shared" si="0"/>
      </c>
      <c r="AW10" s="240">
        <f t="shared" si="0"/>
      </c>
      <c r="AX10" s="240">
        <f t="shared" si="1"/>
      </c>
      <c r="AY10" s="240">
        <f t="shared" si="1"/>
      </c>
      <c r="AZ10" s="240">
        <f t="shared" si="1"/>
      </c>
      <c r="BA10" s="240">
        <f t="shared" si="1"/>
      </c>
      <c r="BB10" s="240">
        <f t="shared" si="1"/>
      </c>
      <c r="BC10" s="240">
        <f t="shared" si="1"/>
      </c>
      <c r="BD10" s="252"/>
      <c r="BF10" s="253"/>
    </row>
    <row r="11" spans="1:58" ht="37.5" customHeight="1">
      <c r="A11" s="247">
        <f t="shared" si="2"/>
        <v>5</v>
      </c>
      <c r="B11" s="248">
        <v>11</v>
      </c>
      <c r="C11" s="151" t="s">
        <v>98</v>
      </c>
      <c r="D11" s="249">
        <f>VLOOKUP($B11,'[1]Interim'!$A$5:$J$50,10,FALSE)</f>
        <v>69</v>
      </c>
      <c r="E11" s="250">
        <f>VLOOKUP($B11,'[1]Interim'!$A$5:$K$50,11,FALSE)</f>
        <v>0</v>
      </c>
      <c r="F11" s="250">
        <f>VLOOKUP($B11,'[1]Interim'!$A$5:$L$50,12,FALSE)</f>
        <v>0</v>
      </c>
      <c r="G11" s="250">
        <f>VLOOKUP($B11,'[1]Interim'!$A$5:$M$50,13,FALSE)</f>
        <v>0</v>
      </c>
      <c r="H11" s="250">
        <f>VLOOKUP($B11,'[1]Interim'!$A$5:$N$50,14,FALSE)</f>
        <v>0</v>
      </c>
      <c r="I11" s="251">
        <f t="shared" si="3"/>
        <v>69</v>
      </c>
      <c r="K11" s="240">
        <f t="shared" si="6"/>
        <v>69</v>
      </c>
      <c r="L11" s="240">
        <f t="shared" si="4"/>
        <v>69</v>
      </c>
      <c r="M11" s="240">
        <f t="shared" si="4"/>
        <v>69</v>
      </c>
      <c r="N11" s="240">
        <f t="shared" si="4"/>
        <v>69</v>
      </c>
      <c r="O11" s="240" t="str">
        <f t="shared" si="4"/>
        <v>MIN</v>
      </c>
      <c r="P11" s="240">
        <f t="shared" si="4"/>
      </c>
      <c r="Q11" s="240">
        <f t="shared" si="4"/>
      </c>
      <c r="R11" s="240">
        <f t="shared" si="4"/>
      </c>
      <c r="S11" s="240">
        <f t="shared" si="4"/>
      </c>
      <c r="T11" s="240">
        <f t="shared" si="4"/>
      </c>
      <c r="U11" s="240">
        <f t="shared" si="4"/>
      </c>
      <c r="V11" s="240">
        <f t="shared" si="4"/>
      </c>
      <c r="W11" s="240">
        <f t="shared" si="4"/>
      </c>
      <c r="X11" s="240">
        <f t="shared" si="4"/>
      </c>
      <c r="Y11" s="240">
        <f t="shared" si="4"/>
      </c>
      <c r="Z11" s="240">
        <f t="shared" si="4"/>
      </c>
      <c r="AA11" s="240">
        <f t="shared" si="4"/>
      </c>
      <c r="AB11" s="240">
        <f t="shared" si="5"/>
      </c>
      <c r="AC11" s="240">
        <f t="shared" si="5"/>
      </c>
      <c r="AD11" s="240">
        <f t="shared" si="5"/>
      </c>
      <c r="AE11" s="240">
        <f t="shared" si="5"/>
      </c>
      <c r="AF11" s="240">
        <f t="shared" si="5"/>
      </c>
      <c r="AH11" s="240">
        <f t="shared" si="0"/>
      </c>
      <c r="AI11" s="240">
        <f t="shared" si="0"/>
      </c>
      <c r="AJ11" s="240">
        <f t="shared" si="0"/>
      </c>
      <c r="AK11" s="240">
        <f t="shared" si="0"/>
      </c>
      <c r="AL11" s="240">
        <f t="shared" si="0"/>
        <v>5</v>
      </c>
      <c r="AM11" s="240">
        <f t="shared" si="0"/>
      </c>
      <c r="AN11" s="240">
        <f t="shared" si="0"/>
      </c>
      <c r="AO11" s="240">
        <f t="shared" si="0"/>
      </c>
      <c r="AP11" s="240">
        <f t="shared" si="0"/>
      </c>
      <c r="AQ11" s="240">
        <f t="shared" si="0"/>
      </c>
      <c r="AR11" s="240">
        <f t="shared" si="0"/>
      </c>
      <c r="AS11" s="240">
        <f t="shared" si="0"/>
      </c>
      <c r="AT11" s="240">
        <f t="shared" si="0"/>
      </c>
      <c r="AU11" s="240">
        <f t="shared" si="0"/>
      </c>
      <c r="AV11" s="240">
        <f t="shared" si="0"/>
      </c>
      <c r="AW11" s="240">
        <f t="shared" si="0"/>
      </c>
      <c r="AX11" s="240">
        <f t="shared" si="1"/>
      </c>
      <c r="AY11" s="240">
        <f t="shared" si="1"/>
      </c>
      <c r="AZ11" s="240">
        <f t="shared" si="1"/>
      </c>
      <c r="BA11" s="240">
        <f t="shared" si="1"/>
      </c>
      <c r="BB11" s="240">
        <f t="shared" si="1"/>
      </c>
      <c r="BC11" s="240">
        <f t="shared" si="1"/>
      </c>
      <c r="BD11" s="252"/>
      <c r="BF11" s="253"/>
    </row>
    <row r="12" spans="1:58" ht="37.5" customHeight="1">
      <c r="A12" s="247">
        <f t="shared" si="2"/>
        <v>6</v>
      </c>
      <c r="B12" s="248">
        <v>15</v>
      </c>
      <c r="C12" s="151" t="s">
        <v>100</v>
      </c>
      <c r="D12" s="249">
        <f>VLOOKUP($B12,'[1]Interim'!$A$5:$J$50,10,FALSE)</f>
        <v>360</v>
      </c>
      <c r="E12" s="250">
        <f>VLOOKUP($B12,'[1]Interim'!$A$5:$K$50,11,FALSE)</f>
        <v>0</v>
      </c>
      <c r="F12" s="250">
        <f>VLOOKUP($B12,'[1]Interim'!$A$5:$L$50,12,FALSE)</f>
        <v>660</v>
      </c>
      <c r="G12" s="250">
        <f>VLOOKUP($B12,'[1]Interim'!$A$5:$M$50,13,FALSE)</f>
        <v>0</v>
      </c>
      <c r="H12" s="250">
        <f>VLOOKUP($B12,'[1]Interim'!$A$5:$N$50,14,FALSE)</f>
        <v>0</v>
      </c>
      <c r="I12" s="251">
        <f t="shared" si="3"/>
        <v>1020</v>
      </c>
      <c r="K12" s="240">
        <f t="shared" si="6"/>
        <v>1020</v>
      </c>
      <c r="L12" s="240">
        <f t="shared" si="4"/>
        <v>1020</v>
      </c>
      <c r="M12" s="240">
        <f t="shared" si="4"/>
        <v>1020</v>
      </c>
      <c r="N12" s="240">
        <f t="shared" si="4"/>
        <v>1020</v>
      </c>
      <c r="O12" s="240">
        <f t="shared" si="4"/>
        <v>1020</v>
      </c>
      <c r="P12" s="240" t="str">
        <f t="shared" si="4"/>
        <v>MIN</v>
      </c>
      <c r="Q12" s="240">
        <f t="shared" si="4"/>
      </c>
      <c r="R12" s="240">
        <f t="shared" si="4"/>
      </c>
      <c r="S12" s="240">
        <f t="shared" si="4"/>
      </c>
      <c r="T12" s="240">
        <f t="shared" si="4"/>
      </c>
      <c r="U12" s="240">
        <f t="shared" si="4"/>
      </c>
      <c r="V12" s="240">
        <f t="shared" si="4"/>
      </c>
      <c r="W12" s="240">
        <f t="shared" si="4"/>
      </c>
      <c r="X12" s="240">
        <f t="shared" si="4"/>
      </c>
      <c r="Y12" s="240">
        <f t="shared" si="4"/>
      </c>
      <c r="Z12" s="240">
        <f t="shared" si="4"/>
      </c>
      <c r="AA12" s="240">
        <f t="shared" si="4"/>
      </c>
      <c r="AB12" s="240">
        <f t="shared" si="5"/>
      </c>
      <c r="AC12" s="240">
        <f t="shared" si="5"/>
      </c>
      <c r="AD12" s="240">
        <f t="shared" si="5"/>
      </c>
      <c r="AE12" s="240">
        <f t="shared" si="5"/>
      </c>
      <c r="AF12" s="240">
        <f t="shared" si="5"/>
      </c>
      <c r="AH12" s="240">
        <f t="shared" si="0"/>
      </c>
      <c r="AI12" s="240">
        <f t="shared" si="0"/>
      </c>
      <c r="AJ12" s="240">
        <f t="shared" si="0"/>
      </c>
      <c r="AK12" s="240">
        <f t="shared" si="0"/>
      </c>
      <c r="AL12" s="240">
        <f t="shared" si="0"/>
      </c>
      <c r="AM12" s="240">
        <f t="shared" si="0"/>
        <v>6</v>
      </c>
      <c r="AN12" s="240">
        <f t="shared" si="0"/>
      </c>
      <c r="AO12" s="240">
        <f t="shared" si="0"/>
      </c>
      <c r="AP12" s="240">
        <f t="shared" si="0"/>
      </c>
      <c r="AQ12" s="240">
        <f t="shared" si="0"/>
      </c>
      <c r="AR12" s="240">
        <f t="shared" si="0"/>
      </c>
      <c r="AS12" s="240">
        <f t="shared" si="0"/>
      </c>
      <c r="AT12" s="240">
        <f t="shared" si="0"/>
      </c>
      <c r="AU12" s="240">
        <f t="shared" si="0"/>
      </c>
      <c r="AV12" s="240">
        <f t="shared" si="0"/>
      </c>
      <c r="AW12" s="240">
        <f t="shared" si="0"/>
      </c>
      <c r="AX12" s="240">
        <f t="shared" si="1"/>
      </c>
      <c r="AY12" s="240">
        <f t="shared" si="1"/>
      </c>
      <c r="AZ12" s="240">
        <f t="shared" si="1"/>
      </c>
      <c r="BA12" s="240">
        <f t="shared" si="1"/>
      </c>
      <c r="BB12" s="240">
        <f t="shared" si="1"/>
      </c>
      <c r="BC12" s="240">
        <f t="shared" si="1"/>
      </c>
      <c r="BD12" s="252"/>
      <c r="BF12" s="253"/>
    </row>
    <row r="13" spans="1:58" ht="37.5" customHeight="1">
      <c r="A13" s="247">
        <f t="shared" si="2"/>
        <v>7</v>
      </c>
      <c r="B13" s="248">
        <v>18</v>
      </c>
      <c r="C13" s="151" t="s">
        <v>102</v>
      </c>
      <c r="D13" s="249">
        <f>VLOOKUP($B13,'[1]Interim'!$A$5:$J$50,10,FALSE)</f>
        <v>1677</v>
      </c>
      <c r="E13" s="250">
        <f>VLOOKUP($B13,'[1]Interim'!$A$5:$K$50,11,FALSE)</f>
        <v>0</v>
      </c>
      <c r="F13" s="250">
        <f>VLOOKUP($B13,'[1]Interim'!$A$5:$L$50,12,FALSE)</f>
        <v>900</v>
      </c>
      <c r="G13" s="250">
        <f>VLOOKUP($B13,'[1]Interim'!$A$5:$M$50,13,FALSE)</f>
        <v>0</v>
      </c>
      <c r="H13" s="250">
        <f>VLOOKUP($B13,'[1]Interim'!$A$5:$N$50,14,FALSE)</f>
        <v>0</v>
      </c>
      <c r="I13" s="251">
        <f t="shared" si="3"/>
        <v>2577</v>
      </c>
      <c r="K13" s="240">
        <f t="shared" si="6"/>
        <v>2577</v>
      </c>
      <c r="L13" s="240">
        <f t="shared" si="4"/>
        <v>2577</v>
      </c>
      <c r="M13" s="240">
        <f t="shared" si="4"/>
        <v>2577</v>
      </c>
      <c r="N13" s="240">
        <f t="shared" si="4"/>
        <v>2577</v>
      </c>
      <c r="O13" s="240">
        <f t="shared" si="4"/>
        <v>2577</v>
      </c>
      <c r="P13" s="240">
        <f t="shared" si="4"/>
        <v>2577</v>
      </c>
      <c r="Q13" s="240" t="str">
        <f t="shared" si="4"/>
        <v>MIN</v>
      </c>
      <c r="R13" s="240">
        <f t="shared" si="4"/>
      </c>
      <c r="S13" s="240">
        <f t="shared" si="4"/>
      </c>
      <c r="T13" s="240">
        <f t="shared" si="4"/>
      </c>
      <c r="U13" s="240">
        <f t="shared" si="4"/>
      </c>
      <c r="V13" s="240">
        <f t="shared" si="4"/>
      </c>
      <c r="W13" s="240">
        <f t="shared" si="4"/>
      </c>
      <c r="X13" s="240">
        <f t="shared" si="4"/>
      </c>
      <c r="Y13" s="240">
        <f t="shared" si="4"/>
      </c>
      <c r="Z13" s="240">
        <f t="shared" si="4"/>
      </c>
      <c r="AA13" s="240">
        <f t="shared" si="4"/>
      </c>
      <c r="AB13" s="240">
        <f t="shared" si="5"/>
      </c>
      <c r="AC13" s="240">
        <f t="shared" si="5"/>
      </c>
      <c r="AD13" s="240">
        <f t="shared" si="5"/>
      </c>
      <c r="AE13" s="240">
        <f t="shared" si="5"/>
      </c>
      <c r="AF13" s="240">
        <f t="shared" si="5"/>
      </c>
      <c r="AH13" s="240">
        <f t="shared" si="0"/>
      </c>
      <c r="AI13" s="240">
        <f t="shared" si="0"/>
      </c>
      <c r="AJ13" s="240">
        <f t="shared" si="0"/>
      </c>
      <c r="AK13" s="240">
        <f t="shared" si="0"/>
      </c>
      <c r="AL13" s="240">
        <f t="shared" si="0"/>
      </c>
      <c r="AM13" s="240">
        <f t="shared" si="0"/>
      </c>
      <c r="AN13" s="240">
        <f t="shared" si="0"/>
        <v>7</v>
      </c>
      <c r="AO13" s="240">
        <f t="shared" si="0"/>
      </c>
      <c r="AP13" s="240">
        <f t="shared" si="0"/>
      </c>
      <c r="AQ13" s="240">
        <f t="shared" si="0"/>
      </c>
      <c r="AR13" s="240">
        <f t="shared" si="0"/>
      </c>
      <c r="AS13" s="240">
        <f t="shared" si="0"/>
      </c>
      <c r="AT13" s="240">
        <f t="shared" si="0"/>
      </c>
      <c r="AU13" s="240">
        <f t="shared" si="0"/>
      </c>
      <c r="AV13" s="240">
        <f t="shared" si="0"/>
      </c>
      <c r="AW13" s="240">
        <f t="shared" si="0"/>
      </c>
      <c r="AX13" s="240">
        <f t="shared" si="1"/>
      </c>
      <c r="AY13" s="240">
        <f t="shared" si="1"/>
      </c>
      <c r="AZ13" s="240">
        <f t="shared" si="1"/>
      </c>
      <c r="BA13" s="240">
        <f t="shared" si="1"/>
      </c>
      <c r="BB13" s="240">
        <f t="shared" si="1"/>
      </c>
      <c r="BC13" s="240">
        <f t="shared" si="1"/>
      </c>
      <c r="BD13" s="252"/>
      <c r="BF13" s="253"/>
    </row>
    <row r="14" spans="1:58" ht="37.5" customHeight="1">
      <c r="A14" s="247">
        <f t="shared" si="2"/>
        <v>8</v>
      </c>
      <c r="B14" s="248">
        <v>13</v>
      </c>
      <c r="C14" s="151" t="s">
        <v>99</v>
      </c>
      <c r="D14" s="249">
        <f>VLOOKUP($B14,'[1]Interim'!$A$5:$J$50,10,FALSE)</f>
        <v>1061</v>
      </c>
      <c r="E14" s="250">
        <f>VLOOKUP($B14,'[1]Interim'!$A$5:$K$50,11,FALSE)</f>
        <v>0</v>
      </c>
      <c r="F14" s="250">
        <f>VLOOKUP($B14,'[1]Interim'!$A$5:$L$50,12,FALSE)</f>
        <v>240</v>
      </c>
      <c r="G14" s="250">
        <f>VLOOKUP($B14,'[1]Interim'!$A$5:$M$50,13,FALSE)</f>
        <v>0</v>
      </c>
      <c r="H14" s="250">
        <f>VLOOKUP($B14,'[1]Interim'!$A$5:$N$50,14,FALSE)</f>
        <v>1800</v>
      </c>
      <c r="I14" s="251">
        <f t="shared" si="3"/>
        <v>3101</v>
      </c>
      <c r="K14" s="240">
        <f t="shared" si="6"/>
        <v>3101</v>
      </c>
      <c r="L14" s="240">
        <f t="shared" si="4"/>
        <v>3101</v>
      </c>
      <c r="M14" s="240">
        <f t="shared" si="4"/>
        <v>3101</v>
      </c>
      <c r="N14" s="240">
        <f t="shared" si="4"/>
        <v>3101</v>
      </c>
      <c r="O14" s="240">
        <f t="shared" si="4"/>
        <v>3101</v>
      </c>
      <c r="P14" s="240">
        <f t="shared" si="4"/>
        <v>3101</v>
      </c>
      <c r="Q14" s="240">
        <f t="shared" si="4"/>
        <v>3101</v>
      </c>
      <c r="R14" s="240" t="str">
        <f t="shared" si="4"/>
        <v>MIN</v>
      </c>
      <c r="S14" s="240">
        <f t="shared" si="4"/>
      </c>
      <c r="T14" s="240">
        <f t="shared" si="4"/>
      </c>
      <c r="U14" s="240">
        <f t="shared" si="4"/>
      </c>
      <c r="V14" s="240">
        <f t="shared" si="4"/>
      </c>
      <c r="W14" s="240">
        <f t="shared" si="4"/>
      </c>
      <c r="X14" s="240">
        <f t="shared" si="4"/>
      </c>
      <c r="Y14" s="240">
        <f t="shared" si="4"/>
      </c>
      <c r="Z14" s="240">
        <f t="shared" si="4"/>
      </c>
      <c r="AA14" s="240">
        <f t="shared" si="4"/>
      </c>
      <c r="AB14" s="240">
        <f t="shared" si="5"/>
      </c>
      <c r="AC14" s="240">
        <f t="shared" si="5"/>
      </c>
      <c r="AD14" s="240">
        <f t="shared" si="5"/>
      </c>
      <c r="AE14" s="240">
        <f t="shared" si="5"/>
      </c>
      <c r="AF14" s="240">
        <f t="shared" si="5"/>
      </c>
      <c r="AH14" s="240">
        <f t="shared" si="0"/>
      </c>
      <c r="AI14" s="240">
        <f t="shared" si="0"/>
      </c>
      <c r="AJ14" s="240">
        <f t="shared" si="0"/>
      </c>
      <c r="AK14" s="240">
        <f t="shared" si="0"/>
      </c>
      <c r="AL14" s="240">
        <f t="shared" si="0"/>
      </c>
      <c r="AM14" s="240">
        <f t="shared" si="0"/>
      </c>
      <c r="AN14" s="240">
        <f t="shared" si="0"/>
      </c>
      <c r="AO14" s="240">
        <f t="shared" si="0"/>
        <v>8</v>
      </c>
      <c r="AP14" s="240">
        <f t="shared" si="0"/>
      </c>
      <c r="AQ14" s="240">
        <f t="shared" si="0"/>
      </c>
      <c r="AR14" s="240">
        <f t="shared" si="0"/>
      </c>
      <c r="AS14" s="240">
        <f t="shared" si="0"/>
      </c>
      <c r="AT14" s="240">
        <f t="shared" si="0"/>
      </c>
      <c r="AU14" s="240">
        <f t="shared" si="0"/>
      </c>
      <c r="AV14" s="240">
        <f t="shared" si="0"/>
      </c>
      <c r="AW14" s="240">
        <f t="shared" si="0"/>
      </c>
      <c r="AX14" s="240">
        <f t="shared" si="1"/>
      </c>
      <c r="AY14" s="240">
        <f t="shared" si="1"/>
      </c>
      <c r="AZ14" s="240">
        <f t="shared" si="1"/>
      </c>
      <c r="BA14" s="240">
        <f t="shared" si="1"/>
      </c>
      <c r="BB14" s="240">
        <f t="shared" si="1"/>
      </c>
      <c r="BC14" s="240">
        <f t="shared" si="1"/>
      </c>
      <c r="BD14" s="252"/>
      <c r="BF14" s="253"/>
    </row>
    <row r="15" spans="1:58" ht="37.5" customHeight="1" hidden="1" outlineLevel="1">
      <c r="A15" s="247">
        <f aca="true" t="shared" si="7" ref="A15:A28">SUM(AH15:BC15)</f>
        <v>0</v>
      </c>
      <c r="B15" s="248"/>
      <c r="C15" s="151"/>
      <c r="D15" s="249"/>
      <c r="E15" s="250"/>
      <c r="F15" s="250"/>
      <c r="G15" s="250"/>
      <c r="H15" s="250"/>
      <c r="I15" s="251">
        <f aca="true" t="shared" si="8" ref="I15:I23">IF(B15="","",SUM(D15:H15))</f>
      </c>
      <c r="K15" s="240">
        <f t="shared" si="6"/>
      </c>
      <c r="L15" s="240">
        <f t="shared" si="4"/>
      </c>
      <c r="M15" s="240">
        <f t="shared" si="4"/>
      </c>
      <c r="N15" s="240">
        <f t="shared" si="4"/>
      </c>
      <c r="O15" s="240">
        <f t="shared" si="4"/>
      </c>
      <c r="P15" s="240">
        <f t="shared" si="4"/>
      </c>
      <c r="Q15" s="240">
        <f t="shared" si="4"/>
      </c>
      <c r="R15" s="240">
        <f t="shared" si="4"/>
      </c>
      <c r="S15" s="240">
        <f t="shared" si="4"/>
      </c>
      <c r="T15" s="240">
        <f t="shared" si="4"/>
      </c>
      <c r="U15" s="240">
        <f t="shared" si="4"/>
      </c>
      <c r="V15" s="240">
        <f t="shared" si="4"/>
      </c>
      <c r="W15" s="240">
        <f t="shared" si="4"/>
      </c>
      <c r="X15" s="240">
        <f t="shared" si="4"/>
      </c>
      <c r="Y15" s="240">
        <f t="shared" si="4"/>
      </c>
      <c r="Z15" s="240">
        <f t="shared" si="4"/>
      </c>
      <c r="AA15" s="240">
        <f t="shared" si="4"/>
      </c>
      <c r="AB15" s="240">
        <f t="shared" si="5"/>
      </c>
      <c r="AC15" s="240">
        <f t="shared" si="5"/>
      </c>
      <c r="AD15" s="240">
        <f t="shared" si="5"/>
      </c>
      <c r="AE15" s="240">
        <f t="shared" si="5"/>
      </c>
      <c r="AF15" s="240">
        <f t="shared" si="5"/>
      </c>
      <c r="AH15" s="240">
        <f t="shared" si="0"/>
      </c>
      <c r="AI15" s="240">
        <f t="shared" si="0"/>
      </c>
      <c r="AJ15" s="240">
        <f t="shared" si="0"/>
      </c>
      <c r="AK15" s="240">
        <f t="shared" si="0"/>
      </c>
      <c r="AL15" s="240">
        <f t="shared" si="0"/>
      </c>
      <c r="AM15" s="240">
        <f t="shared" si="0"/>
      </c>
      <c r="AN15" s="240">
        <f t="shared" si="0"/>
      </c>
      <c r="AO15" s="240">
        <f t="shared" si="0"/>
      </c>
      <c r="AP15" s="240">
        <f t="shared" si="0"/>
      </c>
      <c r="AQ15" s="240">
        <f t="shared" si="0"/>
      </c>
      <c r="AR15" s="240">
        <f t="shared" si="0"/>
      </c>
      <c r="AS15" s="240">
        <f t="shared" si="0"/>
      </c>
      <c r="AT15" s="240">
        <f t="shared" si="0"/>
      </c>
      <c r="AU15" s="240">
        <f t="shared" si="0"/>
      </c>
      <c r="AV15" s="240">
        <f t="shared" si="0"/>
      </c>
      <c r="AW15" s="240">
        <f t="shared" si="0"/>
      </c>
      <c r="AX15" s="240">
        <f t="shared" si="1"/>
      </c>
      <c r="AY15" s="240">
        <f t="shared" si="1"/>
      </c>
      <c r="AZ15" s="240">
        <f t="shared" si="1"/>
      </c>
      <c r="BA15" s="240">
        <f t="shared" si="1"/>
      </c>
      <c r="BB15" s="240">
        <f t="shared" si="1"/>
      </c>
      <c r="BC15" s="240">
        <f t="shared" si="1"/>
      </c>
      <c r="BD15" s="252"/>
      <c r="BF15" s="253"/>
    </row>
    <row r="16" spans="1:58" ht="37.5" customHeight="1" hidden="1" outlineLevel="2">
      <c r="A16" s="247">
        <f t="shared" si="7"/>
        <v>0</v>
      </c>
      <c r="B16" s="248"/>
      <c r="C16" s="151"/>
      <c r="D16" s="249"/>
      <c r="E16" s="250"/>
      <c r="F16" s="250"/>
      <c r="G16" s="250"/>
      <c r="H16" s="250"/>
      <c r="I16" s="251">
        <f t="shared" si="8"/>
      </c>
      <c r="K16" s="240">
        <f t="shared" si="6"/>
      </c>
      <c r="L16" s="240">
        <f t="shared" si="4"/>
      </c>
      <c r="M16" s="240">
        <f t="shared" si="4"/>
      </c>
      <c r="N16" s="240">
        <f t="shared" si="4"/>
      </c>
      <c r="O16" s="240">
        <f t="shared" si="4"/>
      </c>
      <c r="P16" s="240">
        <f t="shared" si="4"/>
      </c>
      <c r="Q16" s="240">
        <f t="shared" si="4"/>
      </c>
      <c r="R16" s="240">
        <f t="shared" si="4"/>
      </c>
      <c r="S16" s="240">
        <f t="shared" si="4"/>
      </c>
      <c r="T16" s="240">
        <f t="shared" si="4"/>
      </c>
      <c r="U16" s="240">
        <f t="shared" si="4"/>
      </c>
      <c r="V16" s="240">
        <f t="shared" si="4"/>
      </c>
      <c r="W16" s="240">
        <f t="shared" si="4"/>
      </c>
      <c r="X16" s="240">
        <f t="shared" si="4"/>
      </c>
      <c r="Y16" s="240">
        <f t="shared" si="4"/>
      </c>
      <c r="Z16" s="240">
        <f t="shared" si="4"/>
      </c>
      <c r="AA16" s="240">
        <f t="shared" si="4"/>
      </c>
      <c r="AB16" s="240">
        <f t="shared" si="5"/>
      </c>
      <c r="AC16" s="240">
        <f t="shared" si="5"/>
      </c>
      <c r="AD16" s="240">
        <f t="shared" si="5"/>
      </c>
      <c r="AE16" s="240">
        <f t="shared" si="5"/>
      </c>
      <c r="AF16" s="240">
        <f t="shared" si="5"/>
      </c>
      <c r="AH16" s="240">
        <f t="shared" si="0"/>
      </c>
      <c r="AI16" s="240">
        <f t="shared" si="0"/>
      </c>
      <c r="AJ16" s="240">
        <f t="shared" si="0"/>
      </c>
      <c r="AK16" s="240">
        <f t="shared" si="0"/>
      </c>
      <c r="AL16" s="240">
        <f t="shared" si="0"/>
      </c>
      <c r="AM16" s="240">
        <f t="shared" si="0"/>
      </c>
      <c r="AN16" s="240">
        <f t="shared" si="0"/>
      </c>
      <c r="AO16" s="240">
        <f t="shared" si="0"/>
      </c>
      <c r="AP16" s="240">
        <f t="shared" si="0"/>
      </c>
      <c r="AQ16" s="240">
        <f t="shared" si="0"/>
      </c>
      <c r="AR16" s="240">
        <f t="shared" si="0"/>
      </c>
      <c r="AS16" s="240">
        <f t="shared" si="0"/>
      </c>
      <c r="AT16" s="240">
        <f t="shared" si="0"/>
      </c>
      <c r="AU16" s="240">
        <f t="shared" si="0"/>
      </c>
      <c r="AV16" s="240">
        <f t="shared" si="0"/>
      </c>
      <c r="AW16" s="240">
        <f t="shared" si="0"/>
      </c>
      <c r="AX16" s="240">
        <f t="shared" si="1"/>
      </c>
      <c r="AY16" s="240">
        <f t="shared" si="1"/>
      </c>
      <c r="AZ16" s="240">
        <f t="shared" si="1"/>
      </c>
      <c r="BA16" s="240">
        <f t="shared" si="1"/>
      </c>
      <c r="BB16" s="240">
        <f t="shared" si="1"/>
      </c>
      <c r="BC16" s="240">
        <f t="shared" si="1"/>
      </c>
      <c r="BD16" s="252"/>
      <c r="BF16" s="253"/>
    </row>
    <row r="17" spans="1:58" ht="37.5" customHeight="1" hidden="1" outlineLevel="2">
      <c r="A17" s="247">
        <f t="shared" si="7"/>
        <v>0</v>
      </c>
      <c r="B17" s="248"/>
      <c r="C17" s="151"/>
      <c r="D17" s="249"/>
      <c r="E17" s="250"/>
      <c r="F17" s="250"/>
      <c r="G17" s="250"/>
      <c r="H17" s="250"/>
      <c r="I17" s="251">
        <f t="shared" si="8"/>
      </c>
      <c r="K17" s="240">
        <f t="shared" si="6"/>
      </c>
      <c r="L17" s="240">
        <f t="shared" si="4"/>
      </c>
      <c r="M17" s="240">
        <f t="shared" si="4"/>
      </c>
      <c r="N17" s="240">
        <f t="shared" si="4"/>
      </c>
      <c r="O17" s="240">
        <f t="shared" si="4"/>
      </c>
      <c r="P17" s="240">
        <f t="shared" si="4"/>
      </c>
      <c r="Q17" s="240">
        <f t="shared" si="4"/>
      </c>
      <c r="R17" s="240">
        <f t="shared" si="4"/>
      </c>
      <c r="S17" s="240">
        <f t="shared" si="4"/>
      </c>
      <c r="T17" s="240">
        <f t="shared" si="4"/>
      </c>
      <c r="U17" s="240">
        <f t="shared" si="4"/>
      </c>
      <c r="V17" s="240">
        <f t="shared" si="4"/>
      </c>
      <c r="W17" s="240">
        <f t="shared" si="4"/>
      </c>
      <c r="X17" s="240">
        <f t="shared" si="4"/>
      </c>
      <c r="Y17" s="240">
        <f t="shared" si="4"/>
      </c>
      <c r="Z17" s="240">
        <f t="shared" si="4"/>
      </c>
      <c r="AA17" s="240">
        <f t="shared" si="4"/>
      </c>
      <c r="AB17" s="240">
        <f t="shared" si="5"/>
      </c>
      <c r="AC17" s="240">
        <f t="shared" si="5"/>
      </c>
      <c r="AD17" s="240">
        <f t="shared" si="5"/>
      </c>
      <c r="AE17" s="240">
        <f t="shared" si="5"/>
      </c>
      <c r="AF17" s="240">
        <f t="shared" si="5"/>
      </c>
      <c r="AH17" s="240">
        <f t="shared" si="0"/>
      </c>
      <c r="AI17" s="240">
        <f t="shared" si="0"/>
      </c>
      <c r="AJ17" s="240">
        <f t="shared" si="0"/>
      </c>
      <c r="AK17" s="240">
        <f t="shared" si="0"/>
      </c>
      <c r="AL17" s="240">
        <f t="shared" si="0"/>
      </c>
      <c r="AM17" s="240">
        <f t="shared" si="0"/>
      </c>
      <c r="AN17" s="240">
        <f t="shared" si="0"/>
      </c>
      <c r="AO17" s="240">
        <f t="shared" si="0"/>
      </c>
      <c r="AP17" s="240">
        <f t="shared" si="0"/>
      </c>
      <c r="AQ17" s="240">
        <f t="shared" si="0"/>
      </c>
      <c r="AR17" s="240">
        <f t="shared" si="0"/>
      </c>
      <c r="AS17" s="240">
        <f t="shared" si="0"/>
      </c>
      <c r="AT17" s="240">
        <f t="shared" si="0"/>
      </c>
      <c r="AU17" s="240">
        <f t="shared" si="0"/>
      </c>
      <c r="AV17" s="240">
        <f t="shared" si="0"/>
      </c>
      <c r="AW17" s="240">
        <f t="shared" si="0"/>
      </c>
      <c r="AX17" s="240">
        <f t="shared" si="1"/>
      </c>
      <c r="AY17" s="240">
        <f t="shared" si="1"/>
      </c>
      <c r="AZ17" s="240">
        <f t="shared" si="1"/>
      </c>
      <c r="BA17" s="240">
        <f t="shared" si="1"/>
      </c>
      <c r="BB17" s="240">
        <f t="shared" si="1"/>
      </c>
      <c r="BC17" s="240">
        <f t="shared" si="1"/>
      </c>
      <c r="BD17" s="252"/>
      <c r="BF17" s="253"/>
    </row>
    <row r="18" spans="1:58" ht="37.5" customHeight="1" hidden="1" outlineLevel="2">
      <c r="A18" s="247">
        <f t="shared" si="7"/>
        <v>0</v>
      </c>
      <c r="B18" s="248"/>
      <c r="C18" s="151"/>
      <c r="D18" s="249"/>
      <c r="E18" s="250"/>
      <c r="F18" s="250"/>
      <c r="G18" s="250"/>
      <c r="H18" s="250"/>
      <c r="I18" s="251">
        <f t="shared" si="8"/>
      </c>
      <c r="K18" s="240">
        <f t="shared" si="6"/>
      </c>
      <c r="L18" s="240">
        <f t="shared" si="4"/>
      </c>
      <c r="M18" s="240">
        <f t="shared" si="4"/>
      </c>
      <c r="N18" s="240">
        <f t="shared" si="4"/>
      </c>
      <c r="O18" s="240">
        <f t="shared" si="4"/>
      </c>
      <c r="P18" s="240">
        <f t="shared" si="4"/>
      </c>
      <c r="Q18" s="240">
        <f t="shared" si="4"/>
      </c>
      <c r="R18" s="240">
        <f t="shared" si="4"/>
      </c>
      <c r="S18" s="240">
        <f t="shared" si="4"/>
      </c>
      <c r="T18" s="240">
        <f t="shared" si="4"/>
      </c>
      <c r="U18" s="240">
        <f t="shared" si="4"/>
      </c>
      <c r="V18" s="240">
        <f t="shared" si="4"/>
      </c>
      <c r="W18" s="240">
        <f t="shared" si="4"/>
      </c>
      <c r="X18" s="240">
        <f t="shared" si="4"/>
      </c>
      <c r="Y18" s="240">
        <f t="shared" si="4"/>
      </c>
      <c r="Z18" s="240">
        <f t="shared" si="4"/>
      </c>
      <c r="AA18" s="240">
        <f t="shared" si="4"/>
      </c>
      <c r="AB18" s="240">
        <f t="shared" si="5"/>
      </c>
      <c r="AC18" s="240">
        <f t="shared" si="5"/>
      </c>
      <c r="AD18" s="240">
        <f t="shared" si="5"/>
      </c>
      <c r="AE18" s="240">
        <f t="shared" si="5"/>
      </c>
      <c r="AF18" s="240">
        <f t="shared" si="5"/>
      </c>
      <c r="AH18" s="240">
        <f t="shared" si="0"/>
      </c>
      <c r="AI18" s="240">
        <f t="shared" si="0"/>
      </c>
      <c r="AJ18" s="240">
        <f t="shared" si="0"/>
      </c>
      <c r="AK18" s="240">
        <f t="shared" si="0"/>
      </c>
      <c r="AL18" s="240">
        <f t="shared" si="0"/>
      </c>
      <c r="AM18" s="240">
        <f t="shared" si="0"/>
      </c>
      <c r="AN18" s="240">
        <f t="shared" si="0"/>
      </c>
      <c r="AO18" s="240">
        <f t="shared" si="0"/>
      </c>
      <c r="AP18" s="240">
        <f t="shared" si="0"/>
      </c>
      <c r="AQ18" s="240">
        <f t="shared" si="0"/>
      </c>
      <c r="AR18" s="240">
        <f t="shared" si="0"/>
      </c>
      <c r="AS18" s="240">
        <f t="shared" si="0"/>
      </c>
      <c r="AT18" s="240">
        <f t="shared" si="0"/>
      </c>
      <c r="AU18" s="240">
        <f t="shared" si="0"/>
      </c>
      <c r="AV18" s="240">
        <f t="shared" si="0"/>
      </c>
      <c r="AW18" s="240">
        <f t="shared" si="0"/>
      </c>
      <c r="AX18" s="240">
        <f t="shared" si="1"/>
      </c>
      <c r="AY18" s="240">
        <f t="shared" si="1"/>
      </c>
      <c r="AZ18" s="240">
        <f t="shared" si="1"/>
      </c>
      <c r="BA18" s="240">
        <f t="shared" si="1"/>
      </c>
      <c r="BB18" s="240">
        <f t="shared" si="1"/>
      </c>
      <c r="BC18" s="240">
        <f t="shared" si="1"/>
      </c>
      <c r="BD18" s="252"/>
      <c r="BF18" s="253"/>
    </row>
    <row r="19" spans="1:58" ht="37.5" customHeight="1" hidden="1" outlineLevel="2">
      <c r="A19" s="247">
        <f t="shared" si="7"/>
        <v>0</v>
      </c>
      <c r="B19" s="248"/>
      <c r="C19" s="151"/>
      <c r="D19" s="249"/>
      <c r="E19" s="250"/>
      <c r="F19" s="250"/>
      <c r="G19" s="250"/>
      <c r="H19" s="250"/>
      <c r="I19" s="251">
        <f t="shared" si="8"/>
      </c>
      <c r="K19" s="240">
        <f t="shared" si="6"/>
      </c>
      <c r="L19" s="240">
        <f t="shared" si="4"/>
      </c>
      <c r="M19" s="240">
        <f t="shared" si="4"/>
      </c>
      <c r="N19" s="240">
        <f t="shared" si="4"/>
      </c>
      <c r="O19" s="240">
        <f t="shared" si="4"/>
      </c>
      <c r="P19" s="240">
        <f t="shared" si="4"/>
      </c>
      <c r="Q19" s="240">
        <f t="shared" si="4"/>
      </c>
      <c r="R19" s="240">
        <f t="shared" si="4"/>
      </c>
      <c r="S19" s="240">
        <f t="shared" si="4"/>
      </c>
      <c r="T19" s="240">
        <f t="shared" si="4"/>
      </c>
      <c r="U19" s="240">
        <f t="shared" si="4"/>
      </c>
      <c r="V19" s="240">
        <f t="shared" si="4"/>
      </c>
      <c r="W19" s="240">
        <f t="shared" si="4"/>
      </c>
      <c r="X19" s="240">
        <f t="shared" si="4"/>
      </c>
      <c r="Y19" s="240">
        <f t="shared" si="4"/>
      </c>
      <c r="Z19" s="240">
        <f t="shared" si="4"/>
      </c>
      <c r="AA19" s="240">
        <f t="shared" si="4"/>
      </c>
      <c r="AB19" s="240">
        <f t="shared" si="5"/>
      </c>
      <c r="AC19" s="240">
        <f t="shared" si="5"/>
      </c>
      <c r="AD19" s="240">
        <f t="shared" si="5"/>
      </c>
      <c r="AE19" s="240">
        <f t="shared" si="5"/>
      </c>
      <c r="AF19" s="240">
        <f t="shared" si="5"/>
      </c>
      <c r="AH19" s="240">
        <f t="shared" si="0"/>
      </c>
      <c r="AI19" s="240">
        <f t="shared" si="0"/>
      </c>
      <c r="AJ19" s="240">
        <f t="shared" si="0"/>
      </c>
      <c r="AK19" s="240">
        <f t="shared" si="0"/>
      </c>
      <c r="AL19" s="240">
        <f t="shared" si="0"/>
      </c>
      <c r="AM19" s="240">
        <f t="shared" si="0"/>
      </c>
      <c r="AN19" s="240">
        <f t="shared" si="0"/>
      </c>
      <c r="AO19" s="240">
        <f t="shared" si="0"/>
      </c>
      <c r="AP19" s="240">
        <f t="shared" si="0"/>
      </c>
      <c r="AQ19" s="240">
        <f t="shared" si="0"/>
      </c>
      <c r="AR19" s="240">
        <f t="shared" si="0"/>
      </c>
      <c r="AS19" s="240">
        <f t="shared" si="0"/>
      </c>
      <c r="AT19" s="240">
        <f t="shared" si="0"/>
      </c>
      <c r="AU19" s="240">
        <f t="shared" si="0"/>
      </c>
      <c r="AV19" s="240">
        <f t="shared" si="0"/>
      </c>
      <c r="AW19" s="240">
        <f t="shared" si="0"/>
      </c>
      <c r="AX19" s="240">
        <f t="shared" si="1"/>
      </c>
      <c r="AY19" s="240">
        <f t="shared" si="1"/>
      </c>
      <c r="AZ19" s="240">
        <f t="shared" si="1"/>
      </c>
      <c r="BA19" s="240">
        <f t="shared" si="1"/>
      </c>
      <c r="BB19" s="240">
        <f t="shared" si="1"/>
      </c>
      <c r="BC19" s="240">
        <f t="shared" si="1"/>
      </c>
      <c r="BD19" s="252"/>
      <c r="BF19" s="253"/>
    </row>
    <row r="20" spans="1:58" ht="37.5" customHeight="1" hidden="1" outlineLevel="2">
      <c r="A20" s="247">
        <f t="shared" si="7"/>
        <v>0</v>
      </c>
      <c r="B20" s="248"/>
      <c r="C20" s="151"/>
      <c r="D20" s="249"/>
      <c r="E20" s="250"/>
      <c r="F20" s="250"/>
      <c r="G20" s="250"/>
      <c r="H20" s="250"/>
      <c r="I20" s="251">
        <f t="shared" si="8"/>
      </c>
      <c r="K20" s="240">
        <f t="shared" si="6"/>
      </c>
      <c r="L20" s="240">
        <f t="shared" si="4"/>
      </c>
      <c r="M20" s="240">
        <f t="shared" si="4"/>
      </c>
      <c r="N20" s="240">
        <f t="shared" si="4"/>
      </c>
      <c r="O20" s="240">
        <f t="shared" si="4"/>
      </c>
      <c r="P20" s="240">
        <f t="shared" si="4"/>
      </c>
      <c r="Q20" s="240">
        <f t="shared" si="4"/>
      </c>
      <c r="R20" s="240">
        <f t="shared" si="4"/>
      </c>
      <c r="S20" s="240">
        <f t="shared" si="4"/>
      </c>
      <c r="T20" s="240">
        <f t="shared" si="4"/>
      </c>
      <c r="U20" s="240">
        <f t="shared" si="4"/>
      </c>
      <c r="V20" s="240">
        <f t="shared" si="4"/>
      </c>
      <c r="W20" s="240">
        <f t="shared" si="4"/>
      </c>
      <c r="X20" s="240">
        <f t="shared" si="4"/>
      </c>
      <c r="Y20" s="240">
        <f t="shared" si="4"/>
      </c>
      <c r="Z20" s="240">
        <f t="shared" si="4"/>
      </c>
      <c r="AA20" s="240">
        <f t="shared" si="4"/>
      </c>
      <c r="AB20" s="240">
        <f t="shared" si="5"/>
      </c>
      <c r="AC20" s="240">
        <f t="shared" si="5"/>
      </c>
      <c r="AD20" s="240">
        <f t="shared" si="5"/>
      </c>
      <c r="AE20" s="240">
        <f t="shared" si="5"/>
      </c>
      <c r="AF20" s="240">
        <f t="shared" si="5"/>
      </c>
      <c r="AH20" s="240">
        <f t="shared" si="0"/>
      </c>
      <c r="AI20" s="240">
        <f t="shared" si="0"/>
      </c>
      <c r="AJ20" s="240">
        <f t="shared" si="0"/>
      </c>
      <c r="AK20" s="240">
        <f t="shared" si="0"/>
      </c>
      <c r="AL20" s="240">
        <f t="shared" si="0"/>
      </c>
      <c r="AM20" s="240">
        <f t="shared" si="0"/>
      </c>
      <c r="AN20" s="240">
        <f t="shared" si="0"/>
      </c>
      <c r="AO20" s="240">
        <f t="shared" si="0"/>
      </c>
      <c r="AP20" s="240">
        <f t="shared" si="0"/>
      </c>
      <c r="AQ20" s="240">
        <f t="shared" si="0"/>
      </c>
      <c r="AR20" s="240">
        <f t="shared" si="0"/>
      </c>
      <c r="AS20" s="240">
        <f t="shared" si="0"/>
      </c>
      <c r="AT20" s="240">
        <f t="shared" si="0"/>
      </c>
      <c r="AU20" s="240">
        <f t="shared" si="0"/>
      </c>
      <c r="AV20" s="240">
        <f t="shared" si="0"/>
      </c>
      <c r="AW20" s="240">
        <f aca="true" t="shared" si="9" ref="AW20:BC28">IF(Z20="MIN",AW$4,"")</f>
      </c>
      <c r="AX20" s="240">
        <f t="shared" si="9"/>
      </c>
      <c r="AY20" s="240">
        <f t="shared" si="9"/>
      </c>
      <c r="AZ20" s="240">
        <f t="shared" si="1"/>
      </c>
      <c r="BA20" s="240">
        <f t="shared" si="1"/>
      </c>
      <c r="BB20" s="240">
        <f t="shared" si="1"/>
      </c>
      <c r="BC20" s="240">
        <f t="shared" si="1"/>
      </c>
      <c r="BD20" s="252"/>
      <c r="BF20" s="253"/>
    </row>
    <row r="21" spans="1:58" ht="37.5" customHeight="1" hidden="1" outlineLevel="2">
      <c r="A21" s="247">
        <f t="shared" si="7"/>
        <v>0</v>
      </c>
      <c r="B21" s="248"/>
      <c r="C21" s="151"/>
      <c r="D21" s="249"/>
      <c r="E21" s="250"/>
      <c r="F21" s="250"/>
      <c r="G21" s="250"/>
      <c r="H21" s="250"/>
      <c r="I21" s="251">
        <f t="shared" si="8"/>
      </c>
      <c r="K21" s="240">
        <f t="shared" si="6"/>
      </c>
      <c r="L21" s="240">
        <f t="shared" si="4"/>
      </c>
      <c r="M21" s="240">
        <f t="shared" si="4"/>
      </c>
      <c r="N21" s="240">
        <f t="shared" si="4"/>
      </c>
      <c r="O21" s="240">
        <f t="shared" si="4"/>
      </c>
      <c r="P21" s="240">
        <f t="shared" si="4"/>
      </c>
      <c r="Q21" s="240">
        <f t="shared" si="4"/>
      </c>
      <c r="R21" s="240">
        <f t="shared" si="4"/>
      </c>
      <c r="S21" s="240">
        <f t="shared" si="4"/>
      </c>
      <c r="T21" s="240">
        <f t="shared" si="4"/>
      </c>
      <c r="U21" s="240">
        <f t="shared" si="4"/>
      </c>
      <c r="V21" s="240">
        <f t="shared" si="4"/>
      </c>
      <c r="W21" s="240">
        <f t="shared" si="4"/>
      </c>
      <c r="X21" s="240">
        <f t="shared" si="4"/>
      </c>
      <c r="Y21" s="240">
        <f t="shared" si="4"/>
      </c>
      <c r="Z21" s="240">
        <f t="shared" si="4"/>
      </c>
      <c r="AA21" s="240">
        <f t="shared" si="4"/>
      </c>
      <c r="AB21" s="240">
        <f t="shared" si="5"/>
      </c>
      <c r="AC21" s="240">
        <f t="shared" si="5"/>
      </c>
      <c r="AD21" s="240">
        <f t="shared" si="5"/>
      </c>
      <c r="AE21" s="240">
        <f t="shared" si="5"/>
      </c>
      <c r="AF21" s="240">
        <f t="shared" si="5"/>
      </c>
      <c r="AH21" s="240">
        <f aca="true" t="shared" si="10" ref="AH21:AW28">IF(K21="MIN",AH$4,"")</f>
      </c>
      <c r="AI21" s="240">
        <f t="shared" si="10"/>
      </c>
      <c r="AJ21" s="240">
        <f t="shared" si="10"/>
      </c>
      <c r="AK21" s="240">
        <f t="shared" si="10"/>
      </c>
      <c r="AL21" s="240">
        <f t="shared" si="10"/>
      </c>
      <c r="AM21" s="240">
        <f t="shared" si="10"/>
      </c>
      <c r="AN21" s="240">
        <f t="shared" si="10"/>
      </c>
      <c r="AO21" s="240">
        <f t="shared" si="10"/>
      </c>
      <c r="AP21" s="240">
        <f t="shared" si="10"/>
      </c>
      <c r="AQ21" s="240">
        <f t="shared" si="10"/>
      </c>
      <c r="AR21" s="240">
        <f t="shared" si="10"/>
      </c>
      <c r="AS21" s="240">
        <f t="shared" si="10"/>
      </c>
      <c r="AT21" s="240">
        <f t="shared" si="10"/>
      </c>
      <c r="AU21" s="240">
        <f t="shared" si="10"/>
      </c>
      <c r="AV21" s="240">
        <f t="shared" si="10"/>
      </c>
      <c r="AW21" s="240">
        <f t="shared" si="10"/>
      </c>
      <c r="AX21" s="240">
        <f t="shared" si="9"/>
      </c>
      <c r="AY21" s="240">
        <f t="shared" si="9"/>
      </c>
      <c r="AZ21" s="240">
        <f t="shared" si="9"/>
      </c>
      <c r="BA21" s="240">
        <f t="shared" si="9"/>
      </c>
      <c r="BB21" s="240">
        <f t="shared" si="9"/>
      </c>
      <c r="BC21" s="240">
        <f t="shared" si="9"/>
      </c>
      <c r="BD21" s="252"/>
      <c r="BF21" s="253"/>
    </row>
    <row r="22" spans="1:58" ht="15" hidden="1" outlineLevel="2">
      <c r="A22" s="247">
        <f t="shared" si="7"/>
        <v>0</v>
      </c>
      <c r="B22" s="248"/>
      <c r="C22" s="151"/>
      <c r="D22" s="249"/>
      <c r="E22" s="250"/>
      <c r="F22" s="250"/>
      <c r="G22" s="250"/>
      <c r="H22" s="250"/>
      <c r="I22" s="251">
        <f t="shared" si="8"/>
      </c>
      <c r="K22" s="240">
        <f t="shared" si="6"/>
      </c>
      <c r="L22" s="240">
        <f t="shared" si="4"/>
      </c>
      <c r="M22" s="240">
        <f t="shared" si="4"/>
      </c>
      <c r="N22" s="240">
        <f t="shared" si="4"/>
      </c>
      <c r="O22" s="240">
        <f t="shared" si="4"/>
      </c>
      <c r="P22" s="240">
        <f t="shared" si="4"/>
      </c>
      <c r="Q22" s="240">
        <f t="shared" si="4"/>
      </c>
      <c r="R22" s="240">
        <f t="shared" si="4"/>
      </c>
      <c r="S22" s="240">
        <f t="shared" si="4"/>
      </c>
      <c r="T22" s="240">
        <f t="shared" si="4"/>
      </c>
      <c r="U22" s="240">
        <f t="shared" si="4"/>
      </c>
      <c r="V22" s="240">
        <f t="shared" si="4"/>
      </c>
      <c r="W22" s="240">
        <f t="shared" si="4"/>
      </c>
      <c r="X22" s="240">
        <f t="shared" si="4"/>
      </c>
      <c r="Y22" s="240">
        <f t="shared" si="4"/>
      </c>
      <c r="Z22" s="240">
        <f t="shared" si="4"/>
      </c>
      <c r="AA22" s="240">
        <f aca="true" t="shared" si="11" ref="AA22:AF28">IF(Z22="MIN","",IF(Z22=MIN(Z$7:Z$28),"MIN",Z22))</f>
      </c>
      <c r="AB22" s="240">
        <f t="shared" si="11"/>
      </c>
      <c r="AC22" s="240">
        <f t="shared" si="11"/>
      </c>
      <c r="AD22" s="240">
        <f t="shared" si="11"/>
      </c>
      <c r="AE22" s="240">
        <f t="shared" si="11"/>
      </c>
      <c r="AF22" s="240">
        <f t="shared" si="11"/>
      </c>
      <c r="AH22" s="240">
        <f t="shared" si="10"/>
      </c>
      <c r="AI22" s="240">
        <f t="shared" si="10"/>
      </c>
      <c r="AJ22" s="240">
        <f t="shared" si="10"/>
      </c>
      <c r="AK22" s="240">
        <f t="shared" si="10"/>
      </c>
      <c r="AL22" s="240">
        <f t="shared" si="10"/>
      </c>
      <c r="AM22" s="240">
        <f t="shared" si="10"/>
      </c>
      <c r="AN22" s="240">
        <f t="shared" si="10"/>
      </c>
      <c r="AO22" s="240">
        <f t="shared" si="10"/>
      </c>
      <c r="AP22" s="240">
        <f t="shared" si="10"/>
      </c>
      <c r="AQ22" s="240">
        <f t="shared" si="10"/>
      </c>
      <c r="AR22" s="240">
        <f t="shared" si="10"/>
      </c>
      <c r="AS22" s="240">
        <f t="shared" si="10"/>
      </c>
      <c r="AT22" s="240">
        <f t="shared" si="10"/>
      </c>
      <c r="AU22" s="240">
        <f t="shared" si="10"/>
      </c>
      <c r="AV22" s="240">
        <f t="shared" si="10"/>
      </c>
      <c r="AW22" s="240">
        <f t="shared" si="10"/>
      </c>
      <c r="AX22" s="240">
        <f t="shared" si="9"/>
      </c>
      <c r="AY22" s="240">
        <f t="shared" si="9"/>
      </c>
      <c r="AZ22" s="240">
        <f t="shared" si="9"/>
      </c>
      <c r="BA22" s="240">
        <f t="shared" si="9"/>
      </c>
      <c r="BB22" s="240">
        <f t="shared" si="9"/>
      </c>
      <c r="BC22" s="240">
        <f t="shared" si="9"/>
      </c>
      <c r="BD22" s="252"/>
      <c r="BF22" s="253"/>
    </row>
    <row r="23" spans="1:58" ht="15" hidden="1" outlineLevel="2">
      <c r="A23" s="247">
        <f t="shared" si="7"/>
        <v>0</v>
      </c>
      <c r="B23" s="248"/>
      <c r="C23" s="151"/>
      <c r="D23" s="249"/>
      <c r="E23" s="250"/>
      <c r="F23" s="250"/>
      <c r="G23" s="250"/>
      <c r="H23" s="250"/>
      <c r="I23" s="251">
        <f t="shared" si="8"/>
      </c>
      <c r="K23" s="240">
        <f t="shared" si="6"/>
      </c>
      <c r="L23" s="240">
        <f aca="true" t="shared" si="12" ref="L23:AA28">IF(K23="MIN","",IF(K23=MIN(K$7:K$28),"MIN",K23))</f>
      </c>
      <c r="M23" s="240">
        <f t="shared" si="12"/>
      </c>
      <c r="N23" s="240">
        <f t="shared" si="12"/>
      </c>
      <c r="O23" s="240">
        <f t="shared" si="12"/>
      </c>
      <c r="P23" s="240">
        <f t="shared" si="12"/>
      </c>
      <c r="Q23" s="240">
        <f t="shared" si="12"/>
      </c>
      <c r="R23" s="240">
        <f t="shared" si="12"/>
      </c>
      <c r="S23" s="240">
        <f t="shared" si="12"/>
      </c>
      <c r="T23" s="240">
        <f t="shared" si="12"/>
      </c>
      <c r="U23" s="240">
        <f t="shared" si="12"/>
      </c>
      <c r="V23" s="240">
        <f t="shared" si="12"/>
      </c>
      <c r="W23" s="240">
        <f t="shared" si="12"/>
      </c>
      <c r="X23" s="240">
        <f t="shared" si="12"/>
      </c>
      <c r="Y23" s="240">
        <f t="shared" si="12"/>
      </c>
      <c r="Z23" s="240">
        <f t="shared" si="12"/>
      </c>
      <c r="AA23" s="240">
        <f t="shared" si="12"/>
      </c>
      <c r="AB23" s="240">
        <f t="shared" si="11"/>
      </c>
      <c r="AC23" s="240">
        <f t="shared" si="11"/>
      </c>
      <c r="AD23" s="240">
        <f t="shared" si="11"/>
      </c>
      <c r="AE23" s="240">
        <f t="shared" si="11"/>
      </c>
      <c r="AF23" s="240">
        <f t="shared" si="11"/>
      </c>
      <c r="AH23" s="240">
        <f t="shared" si="10"/>
      </c>
      <c r="AI23" s="240">
        <f t="shared" si="10"/>
      </c>
      <c r="AJ23" s="240">
        <f t="shared" si="10"/>
      </c>
      <c r="AK23" s="240">
        <f t="shared" si="10"/>
      </c>
      <c r="AL23" s="240">
        <f t="shared" si="10"/>
      </c>
      <c r="AM23" s="240">
        <f t="shared" si="10"/>
      </c>
      <c r="AN23" s="240">
        <f t="shared" si="10"/>
      </c>
      <c r="AO23" s="240">
        <f t="shared" si="10"/>
      </c>
      <c r="AP23" s="240">
        <f t="shared" si="10"/>
      </c>
      <c r="AQ23" s="240">
        <f t="shared" si="10"/>
      </c>
      <c r="AR23" s="240">
        <f t="shared" si="10"/>
      </c>
      <c r="AS23" s="240">
        <f t="shared" si="10"/>
      </c>
      <c r="AT23" s="240">
        <f t="shared" si="10"/>
      </c>
      <c r="AU23" s="240">
        <f t="shared" si="10"/>
      </c>
      <c r="AV23" s="240">
        <f t="shared" si="10"/>
      </c>
      <c r="AW23" s="240">
        <f t="shared" si="10"/>
      </c>
      <c r="AX23" s="240">
        <f t="shared" si="9"/>
      </c>
      <c r="AY23" s="240">
        <f t="shared" si="9"/>
      </c>
      <c r="AZ23" s="240">
        <f t="shared" si="9"/>
      </c>
      <c r="BA23" s="240">
        <f t="shared" si="9"/>
      </c>
      <c r="BB23" s="240">
        <f t="shared" si="9"/>
      </c>
      <c r="BC23" s="240">
        <f t="shared" si="9"/>
      </c>
      <c r="BD23" s="252"/>
      <c r="BF23" s="253"/>
    </row>
    <row r="24" spans="1:58" ht="15" hidden="1" outlineLevel="2">
      <c r="A24" s="247">
        <f t="shared" si="7"/>
        <v>0</v>
      </c>
      <c r="B24" s="248"/>
      <c r="C24" s="151"/>
      <c r="D24" s="249"/>
      <c r="E24" s="250"/>
      <c r="F24" s="250"/>
      <c r="G24" s="250"/>
      <c r="H24" s="250"/>
      <c r="I24" s="251">
        <f>IF(B24="","",SUM(D24:H24))</f>
      </c>
      <c r="K24" s="240">
        <f t="shared" si="6"/>
      </c>
      <c r="L24" s="240">
        <f t="shared" si="12"/>
      </c>
      <c r="M24" s="240">
        <f t="shared" si="12"/>
      </c>
      <c r="N24" s="240">
        <f t="shared" si="12"/>
      </c>
      <c r="O24" s="240">
        <f t="shared" si="12"/>
      </c>
      <c r="P24" s="240">
        <f t="shared" si="12"/>
      </c>
      <c r="Q24" s="240">
        <f t="shared" si="12"/>
      </c>
      <c r="R24" s="240">
        <f t="shared" si="12"/>
      </c>
      <c r="S24" s="240">
        <f t="shared" si="12"/>
      </c>
      <c r="T24" s="240">
        <f t="shared" si="12"/>
      </c>
      <c r="U24" s="240">
        <f t="shared" si="12"/>
      </c>
      <c r="V24" s="240">
        <f t="shared" si="12"/>
      </c>
      <c r="W24" s="240">
        <f t="shared" si="12"/>
      </c>
      <c r="X24" s="240">
        <f t="shared" si="12"/>
      </c>
      <c r="Y24" s="240">
        <f t="shared" si="12"/>
      </c>
      <c r="Z24" s="240">
        <f t="shared" si="12"/>
      </c>
      <c r="AA24" s="240">
        <f t="shared" si="12"/>
      </c>
      <c r="AB24" s="240">
        <f t="shared" si="11"/>
      </c>
      <c r="AC24" s="240">
        <f t="shared" si="11"/>
      </c>
      <c r="AD24" s="240">
        <f t="shared" si="11"/>
      </c>
      <c r="AE24" s="240">
        <f t="shared" si="11"/>
      </c>
      <c r="AF24" s="240">
        <f t="shared" si="11"/>
      </c>
      <c r="AH24" s="240">
        <f t="shared" si="10"/>
      </c>
      <c r="AI24" s="240">
        <f t="shared" si="10"/>
      </c>
      <c r="AJ24" s="240">
        <f t="shared" si="10"/>
      </c>
      <c r="AK24" s="240">
        <f t="shared" si="10"/>
      </c>
      <c r="AL24" s="240">
        <f t="shared" si="10"/>
      </c>
      <c r="AM24" s="240">
        <f t="shared" si="10"/>
      </c>
      <c r="AN24" s="240">
        <f t="shared" si="10"/>
      </c>
      <c r="AO24" s="240">
        <f t="shared" si="10"/>
      </c>
      <c r="AP24" s="240">
        <f t="shared" si="10"/>
      </c>
      <c r="AQ24" s="240">
        <f t="shared" si="10"/>
      </c>
      <c r="AR24" s="240">
        <f t="shared" si="10"/>
      </c>
      <c r="AS24" s="240">
        <f t="shared" si="10"/>
      </c>
      <c r="AT24" s="240">
        <f t="shared" si="10"/>
      </c>
      <c r="AU24" s="240">
        <f t="shared" si="10"/>
      </c>
      <c r="AV24" s="240">
        <f t="shared" si="10"/>
      </c>
      <c r="AW24" s="240">
        <f t="shared" si="10"/>
      </c>
      <c r="AX24" s="240">
        <f t="shared" si="9"/>
      </c>
      <c r="AY24" s="240">
        <f t="shared" si="9"/>
      </c>
      <c r="AZ24" s="240">
        <f t="shared" si="9"/>
      </c>
      <c r="BA24" s="240">
        <f t="shared" si="9"/>
      </c>
      <c r="BB24" s="240">
        <f t="shared" si="9"/>
      </c>
      <c r="BC24" s="240">
        <f t="shared" si="9"/>
      </c>
      <c r="BD24" s="252"/>
      <c r="BF24" s="253"/>
    </row>
    <row r="25" spans="1:58" ht="15" hidden="1" outlineLevel="2">
      <c r="A25" s="247">
        <f t="shared" si="7"/>
        <v>0</v>
      </c>
      <c r="B25" s="248"/>
      <c r="C25" s="151"/>
      <c r="D25" s="249"/>
      <c r="E25" s="250"/>
      <c r="F25" s="250"/>
      <c r="G25" s="250"/>
      <c r="H25" s="250"/>
      <c r="I25" s="251">
        <f>IF(B25="","",SUM(D25:H25))</f>
      </c>
      <c r="K25" s="240">
        <f t="shared" si="6"/>
      </c>
      <c r="L25" s="240">
        <f t="shared" si="12"/>
      </c>
      <c r="M25" s="240">
        <f t="shared" si="12"/>
      </c>
      <c r="N25" s="240">
        <f t="shared" si="12"/>
      </c>
      <c r="O25" s="240">
        <f t="shared" si="12"/>
      </c>
      <c r="P25" s="240">
        <f t="shared" si="12"/>
      </c>
      <c r="Q25" s="240">
        <f t="shared" si="12"/>
      </c>
      <c r="R25" s="240">
        <f t="shared" si="12"/>
      </c>
      <c r="S25" s="240">
        <f t="shared" si="12"/>
      </c>
      <c r="T25" s="240">
        <f t="shared" si="12"/>
      </c>
      <c r="U25" s="240">
        <f t="shared" si="12"/>
      </c>
      <c r="V25" s="240">
        <f t="shared" si="12"/>
      </c>
      <c r="W25" s="240">
        <f t="shared" si="12"/>
      </c>
      <c r="X25" s="240">
        <f t="shared" si="12"/>
      </c>
      <c r="Y25" s="240">
        <f t="shared" si="12"/>
      </c>
      <c r="Z25" s="240">
        <f t="shared" si="12"/>
      </c>
      <c r="AA25" s="240">
        <f t="shared" si="12"/>
      </c>
      <c r="AB25" s="240">
        <f t="shared" si="11"/>
      </c>
      <c r="AC25" s="240">
        <f t="shared" si="11"/>
      </c>
      <c r="AD25" s="240">
        <f t="shared" si="11"/>
      </c>
      <c r="AE25" s="240">
        <f t="shared" si="11"/>
      </c>
      <c r="AF25" s="240">
        <f t="shared" si="11"/>
      </c>
      <c r="AH25" s="240">
        <f t="shared" si="10"/>
      </c>
      <c r="AI25" s="240">
        <f t="shared" si="10"/>
      </c>
      <c r="AJ25" s="240">
        <f t="shared" si="10"/>
      </c>
      <c r="AK25" s="240">
        <f t="shared" si="10"/>
      </c>
      <c r="AL25" s="240">
        <f t="shared" si="10"/>
      </c>
      <c r="AM25" s="240">
        <f t="shared" si="10"/>
      </c>
      <c r="AN25" s="240">
        <f t="shared" si="10"/>
      </c>
      <c r="AO25" s="240">
        <f t="shared" si="10"/>
      </c>
      <c r="AP25" s="240">
        <f t="shared" si="10"/>
      </c>
      <c r="AQ25" s="240">
        <f t="shared" si="10"/>
      </c>
      <c r="AR25" s="240">
        <f t="shared" si="10"/>
      </c>
      <c r="AS25" s="240">
        <f t="shared" si="10"/>
      </c>
      <c r="AT25" s="240">
        <f t="shared" si="10"/>
      </c>
      <c r="AU25" s="240">
        <f t="shared" si="10"/>
      </c>
      <c r="AV25" s="240">
        <f t="shared" si="10"/>
      </c>
      <c r="AW25" s="240">
        <f t="shared" si="10"/>
      </c>
      <c r="AX25" s="240">
        <f t="shared" si="9"/>
      </c>
      <c r="AY25" s="240">
        <f t="shared" si="9"/>
      </c>
      <c r="AZ25" s="240">
        <f t="shared" si="9"/>
      </c>
      <c r="BA25" s="240">
        <f t="shared" si="9"/>
      </c>
      <c r="BB25" s="240">
        <f t="shared" si="9"/>
      </c>
      <c r="BC25" s="240">
        <f t="shared" si="9"/>
      </c>
      <c r="BD25" s="252"/>
      <c r="BF25" s="253"/>
    </row>
    <row r="26" spans="1:58" ht="15" hidden="1" outlineLevel="2">
      <c r="A26" s="247">
        <f t="shared" si="7"/>
        <v>0</v>
      </c>
      <c r="B26" s="248"/>
      <c r="C26" s="151"/>
      <c r="D26" s="249"/>
      <c r="E26" s="250"/>
      <c r="F26" s="250"/>
      <c r="G26" s="250"/>
      <c r="H26" s="250"/>
      <c r="I26" s="251">
        <f>IF(B26="","",SUM(D26:H26))</f>
      </c>
      <c r="K26" s="240">
        <f t="shared" si="6"/>
      </c>
      <c r="L26" s="240">
        <f t="shared" si="12"/>
      </c>
      <c r="M26" s="240">
        <f t="shared" si="12"/>
      </c>
      <c r="N26" s="240">
        <f t="shared" si="12"/>
      </c>
      <c r="O26" s="240">
        <f t="shared" si="12"/>
      </c>
      <c r="P26" s="240">
        <f t="shared" si="12"/>
      </c>
      <c r="Q26" s="240">
        <f t="shared" si="12"/>
      </c>
      <c r="R26" s="240">
        <f t="shared" si="12"/>
      </c>
      <c r="S26" s="240">
        <f t="shared" si="12"/>
      </c>
      <c r="T26" s="240">
        <f t="shared" si="12"/>
      </c>
      <c r="U26" s="240">
        <f t="shared" si="12"/>
      </c>
      <c r="V26" s="240">
        <f t="shared" si="12"/>
      </c>
      <c r="W26" s="240">
        <f t="shared" si="12"/>
      </c>
      <c r="X26" s="240">
        <f t="shared" si="12"/>
      </c>
      <c r="Y26" s="240">
        <f t="shared" si="12"/>
      </c>
      <c r="Z26" s="240">
        <f t="shared" si="12"/>
      </c>
      <c r="AA26" s="240">
        <f t="shared" si="12"/>
      </c>
      <c r="AB26" s="240">
        <f t="shared" si="11"/>
      </c>
      <c r="AC26" s="240">
        <f t="shared" si="11"/>
      </c>
      <c r="AD26" s="240">
        <f t="shared" si="11"/>
      </c>
      <c r="AE26" s="240">
        <f t="shared" si="11"/>
      </c>
      <c r="AF26" s="240">
        <f t="shared" si="11"/>
      </c>
      <c r="AH26" s="240">
        <f t="shared" si="10"/>
      </c>
      <c r="AI26" s="240">
        <f t="shared" si="10"/>
      </c>
      <c r="AJ26" s="240">
        <f t="shared" si="10"/>
      </c>
      <c r="AK26" s="240">
        <f t="shared" si="10"/>
      </c>
      <c r="AL26" s="240">
        <f t="shared" si="10"/>
      </c>
      <c r="AM26" s="240">
        <f t="shared" si="10"/>
      </c>
      <c r="AN26" s="240">
        <f t="shared" si="10"/>
      </c>
      <c r="AO26" s="240">
        <f t="shared" si="10"/>
      </c>
      <c r="AP26" s="240">
        <f t="shared" si="10"/>
      </c>
      <c r="AQ26" s="240">
        <f t="shared" si="10"/>
      </c>
      <c r="AR26" s="240">
        <f t="shared" si="10"/>
      </c>
      <c r="AS26" s="240">
        <f t="shared" si="10"/>
      </c>
      <c r="AT26" s="240">
        <f t="shared" si="10"/>
      </c>
      <c r="AU26" s="240">
        <f t="shared" si="10"/>
      </c>
      <c r="AV26" s="240">
        <f t="shared" si="10"/>
      </c>
      <c r="AW26" s="240">
        <f t="shared" si="10"/>
      </c>
      <c r="AX26" s="240">
        <f t="shared" si="9"/>
      </c>
      <c r="AY26" s="240">
        <f t="shared" si="9"/>
      </c>
      <c r="AZ26" s="240">
        <f t="shared" si="9"/>
      </c>
      <c r="BA26" s="240">
        <f t="shared" si="9"/>
      </c>
      <c r="BB26" s="240">
        <f t="shared" si="9"/>
      </c>
      <c r="BC26" s="240">
        <f t="shared" si="9"/>
      </c>
      <c r="BD26" s="252"/>
      <c r="BF26" s="253"/>
    </row>
    <row r="27" spans="1:58" ht="15" hidden="1" outlineLevel="2">
      <c r="A27" s="247">
        <f t="shared" si="7"/>
        <v>0</v>
      </c>
      <c r="B27" s="248"/>
      <c r="C27" s="151"/>
      <c r="D27" s="249"/>
      <c r="E27" s="250"/>
      <c r="F27" s="250"/>
      <c r="G27" s="250"/>
      <c r="H27" s="250"/>
      <c r="I27" s="251">
        <f>IF(B27="","",SUM(D27:H27))</f>
      </c>
      <c r="K27" s="240">
        <f t="shared" si="6"/>
      </c>
      <c r="L27" s="240">
        <f t="shared" si="12"/>
      </c>
      <c r="M27" s="240">
        <f t="shared" si="12"/>
      </c>
      <c r="N27" s="240">
        <f t="shared" si="12"/>
      </c>
      <c r="O27" s="240">
        <f t="shared" si="12"/>
      </c>
      <c r="P27" s="240">
        <f t="shared" si="12"/>
      </c>
      <c r="Q27" s="240">
        <f t="shared" si="12"/>
      </c>
      <c r="R27" s="240">
        <f t="shared" si="12"/>
      </c>
      <c r="S27" s="240">
        <f t="shared" si="12"/>
      </c>
      <c r="T27" s="240">
        <f t="shared" si="12"/>
      </c>
      <c r="U27" s="240">
        <f t="shared" si="12"/>
      </c>
      <c r="V27" s="240">
        <f t="shared" si="12"/>
      </c>
      <c r="W27" s="240">
        <f t="shared" si="12"/>
      </c>
      <c r="X27" s="240">
        <f t="shared" si="12"/>
      </c>
      <c r="Y27" s="240">
        <f t="shared" si="12"/>
      </c>
      <c r="Z27" s="240">
        <f t="shared" si="12"/>
      </c>
      <c r="AA27" s="240">
        <f t="shared" si="12"/>
      </c>
      <c r="AB27" s="240">
        <f t="shared" si="11"/>
      </c>
      <c r="AC27" s="240">
        <f t="shared" si="11"/>
      </c>
      <c r="AD27" s="240">
        <f t="shared" si="11"/>
      </c>
      <c r="AE27" s="240">
        <f t="shared" si="11"/>
      </c>
      <c r="AF27" s="240">
        <f t="shared" si="11"/>
      </c>
      <c r="AH27" s="240">
        <f t="shared" si="10"/>
      </c>
      <c r="AI27" s="240">
        <f t="shared" si="10"/>
      </c>
      <c r="AJ27" s="240">
        <f t="shared" si="10"/>
      </c>
      <c r="AK27" s="240">
        <f t="shared" si="10"/>
      </c>
      <c r="AL27" s="240">
        <f t="shared" si="10"/>
      </c>
      <c r="AM27" s="240">
        <f t="shared" si="10"/>
      </c>
      <c r="AN27" s="240">
        <f t="shared" si="10"/>
      </c>
      <c r="AO27" s="240">
        <f t="shared" si="10"/>
      </c>
      <c r="AP27" s="240">
        <f t="shared" si="10"/>
      </c>
      <c r="AQ27" s="240">
        <f t="shared" si="10"/>
      </c>
      <c r="AR27" s="240">
        <f t="shared" si="10"/>
      </c>
      <c r="AS27" s="240">
        <f t="shared" si="10"/>
      </c>
      <c r="AT27" s="240">
        <f t="shared" si="10"/>
      </c>
      <c r="AU27" s="240">
        <f t="shared" si="10"/>
      </c>
      <c r="AV27" s="240">
        <f t="shared" si="10"/>
      </c>
      <c r="AW27" s="240">
        <f t="shared" si="10"/>
      </c>
      <c r="AX27" s="240">
        <f t="shared" si="9"/>
      </c>
      <c r="AY27" s="240">
        <f t="shared" si="9"/>
      </c>
      <c r="AZ27" s="240">
        <f t="shared" si="9"/>
      </c>
      <c r="BA27" s="240">
        <f t="shared" si="9"/>
      </c>
      <c r="BB27" s="240">
        <f t="shared" si="9"/>
      </c>
      <c r="BC27" s="240">
        <f t="shared" si="9"/>
      </c>
      <c r="BD27" s="252"/>
      <c r="BF27" s="253"/>
    </row>
    <row r="28" spans="1:55" ht="15" hidden="1" outlineLevel="2">
      <c r="A28" s="247">
        <f t="shared" si="7"/>
        <v>0</v>
      </c>
      <c r="B28" s="248"/>
      <c r="C28" s="151"/>
      <c r="D28" s="249"/>
      <c r="E28" s="250"/>
      <c r="F28" s="250"/>
      <c r="G28" s="250"/>
      <c r="H28" s="250"/>
      <c r="I28" s="251">
        <f>IF(B28="","",SUM(D28:H28))</f>
      </c>
      <c r="K28" s="240">
        <f t="shared" si="6"/>
      </c>
      <c r="L28" s="240">
        <f t="shared" si="12"/>
      </c>
      <c r="M28" s="240">
        <f t="shared" si="12"/>
      </c>
      <c r="N28" s="240">
        <f t="shared" si="12"/>
      </c>
      <c r="O28" s="240">
        <f t="shared" si="12"/>
      </c>
      <c r="P28" s="240">
        <f t="shared" si="12"/>
      </c>
      <c r="Q28" s="240">
        <f t="shared" si="12"/>
      </c>
      <c r="R28" s="240">
        <f t="shared" si="12"/>
      </c>
      <c r="S28" s="240">
        <f t="shared" si="12"/>
      </c>
      <c r="T28" s="240">
        <f t="shared" si="12"/>
      </c>
      <c r="U28" s="240">
        <f t="shared" si="12"/>
      </c>
      <c r="V28" s="240">
        <f t="shared" si="12"/>
      </c>
      <c r="W28" s="240">
        <f t="shared" si="12"/>
      </c>
      <c r="X28" s="240">
        <f t="shared" si="12"/>
      </c>
      <c r="Y28" s="240">
        <f t="shared" si="12"/>
      </c>
      <c r="Z28" s="240">
        <f t="shared" si="12"/>
      </c>
      <c r="AA28" s="240">
        <f t="shared" si="12"/>
      </c>
      <c r="AB28" s="240">
        <f t="shared" si="11"/>
      </c>
      <c r="AC28" s="240">
        <f t="shared" si="11"/>
      </c>
      <c r="AD28" s="240">
        <f t="shared" si="11"/>
      </c>
      <c r="AE28" s="240">
        <f t="shared" si="11"/>
      </c>
      <c r="AF28" s="240">
        <f t="shared" si="11"/>
      </c>
      <c r="AH28" s="240">
        <f t="shared" si="10"/>
      </c>
      <c r="AI28" s="240">
        <f t="shared" si="10"/>
      </c>
      <c r="AJ28" s="240">
        <f t="shared" si="10"/>
      </c>
      <c r="AK28" s="240">
        <f t="shared" si="10"/>
      </c>
      <c r="AL28" s="240">
        <f t="shared" si="10"/>
      </c>
      <c r="AM28" s="240">
        <f t="shared" si="10"/>
      </c>
      <c r="AN28" s="240">
        <f t="shared" si="10"/>
      </c>
      <c r="AO28" s="240">
        <f t="shared" si="10"/>
      </c>
      <c r="AP28" s="240">
        <f t="shared" si="10"/>
      </c>
      <c r="AQ28" s="240">
        <f t="shared" si="10"/>
      </c>
      <c r="AR28" s="240">
        <f t="shared" si="10"/>
      </c>
      <c r="AS28" s="240">
        <f t="shared" si="10"/>
      </c>
      <c r="AT28" s="240">
        <f t="shared" si="10"/>
      </c>
      <c r="AU28" s="240">
        <f t="shared" si="10"/>
      </c>
      <c r="AV28" s="240">
        <f t="shared" si="10"/>
      </c>
      <c r="AW28" s="240">
        <f t="shared" si="10"/>
      </c>
      <c r="AX28" s="240">
        <f t="shared" si="9"/>
      </c>
      <c r="AY28" s="240">
        <f t="shared" si="9"/>
      </c>
      <c r="AZ28" s="240">
        <f t="shared" si="9"/>
      </c>
      <c r="BA28" s="240">
        <f t="shared" si="9"/>
      </c>
      <c r="BB28" s="240">
        <f t="shared" si="9"/>
      </c>
      <c r="BC28" s="240">
        <f t="shared" si="9"/>
      </c>
    </row>
    <row r="29" spans="2:9" ht="21" customHeight="1" collapsed="1" thickBot="1">
      <c r="B29" s="254"/>
      <c r="C29" s="255"/>
      <c r="D29" s="256"/>
      <c r="E29" s="257"/>
      <c r="F29" s="257"/>
      <c r="G29" s="257"/>
      <c r="H29" s="257"/>
      <c r="I29" s="258"/>
    </row>
    <row r="30" spans="1:9" s="7" customFormat="1" ht="14.25">
      <c r="A30" s="259"/>
      <c r="B30" s="23"/>
      <c r="I30" s="229"/>
    </row>
    <row r="31" spans="1:9" s="7" customFormat="1" ht="14.25">
      <c r="A31" s="259"/>
      <c r="B31" s="23"/>
      <c r="I31" s="229"/>
    </row>
    <row r="32" spans="1:9" s="7" customFormat="1" ht="14.25">
      <c r="A32" s="259"/>
      <c r="B32" s="23"/>
      <c r="I32" s="229"/>
    </row>
    <row r="33" spans="1:9" s="7" customFormat="1" ht="14.25">
      <c r="A33" s="259"/>
      <c r="B33" s="23"/>
      <c r="I33" s="229"/>
    </row>
    <row r="34" spans="1:9" s="7" customFormat="1" ht="14.25">
      <c r="A34" s="259"/>
      <c r="B34" s="23"/>
      <c r="I34" s="229"/>
    </row>
    <row r="35" spans="1:9" s="7" customFormat="1" ht="14.25">
      <c r="A35" s="259"/>
      <c r="B35" s="23"/>
      <c r="I35" s="229"/>
    </row>
    <row r="36" spans="1:9" s="7" customFormat="1" ht="14.25">
      <c r="A36" s="259"/>
      <c r="B36" s="23"/>
      <c r="I36" s="229"/>
    </row>
    <row r="37" spans="1:9" s="7" customFormat="1" ht="14.25">
      <c r="A37" s="259"/>
      <c r="B37" s="23"/>
      <c r="I37" s="229"/>
    </row>
    <row r="38" spans="1:9" s="7" customFormat="1" ht="14.25">
      <c r="A38" s="259"/>
      <c r="B38" s="23"/>
      <c r="I38" s="229"/>
    </row>
    <row r="39" spans="1:9" s="7" customFormat="1" ht="14.25">
      <c r="A39" s="259"/>
      <c r="B39" s="23"/>
      <c r="I39" s="229"/>
    </row>
    <row r="40" spans="1:9" s="7" customFormat="1" ht="14.25">
      <c r="A40" s="259"/>
      <c r="B40" s="23"/>
      <c r="I40" s="229"/>
    </row>
    <row r="41" spans="1:9" s="7" customFormat="1" ht="14.25">
      <c r="A41" s="259"/>
      <c r="B41" s="23"/>
      <c r="I41" s="229"/>
    </row>
    <row r="42" spans="1:9" s="7" customFormat="1" ht="14.25">
      <c r="A42" s="259"/>
      <c r="B42" s="23"/>
      <c r="I42" s="229"/>
    </row>
    <row r="43" spans="1:9" s="7" customFormat="1" ht="14.25">
      <c r="A43" s="259"/>
      <c r="B43" s="23"/>
      <c r="I43" s="229"/>
    </row>
    <row r="44" spans="1:9" s="7" customFormat="1" ht="14.25">
      <c r="A44" s="259"/>
      <c r="B44" s="23"/>
      <c r="I44" s="229"/>
    </row>
    <row r="45" spans="1:9" s="7" customFormat="1" ht="14.25">
      <c r="A45" s="259"/>
      <c r="B45" s="23"/>
      <c r="I45" s="229"/>
    </row>
    <row r="46" spans="1:9" s="7" customFormat="1" ht="14.25">
      <c r="A46" s="259"/>
      <c r="B46" s="23"/>
      <c r="I46" s="229"/>
    </row>
    <row r="47" spans="1:9" s="7" customFormat="1" ht="14.25">
      <c r="A47" s="259"/>
      <c r="B47" s="23"/>
      <c r="I47" s="229"/>
    </row>
    <row r="48" spans="1:9" s="7" customFormat="1" ht="14.25">
      <c r="A48" s="259"/>
      <c r="B48" s="23"/>
      <c r="I48" s="229"/>
    </row>
    <row r="49" spans="1:9" s="7" customFormat="1" ht="14.25">
      <c r="A49" s="259"/>
      <c r="B49" s="23"/>
      <c r="I49" s="229"/>
    </row>
    <row r="50" spans="1:9" s="7" customFormat="1" ht="14.25">
      <c r="A50" s="259"/>
      <c r="B50" s="23"/>
      <c r="I50" s="229"/>
    </row>
    <row r="51" spans="1:9" s="7" customFormat="1" ht="14.25">
      <c r="A51" s="259"/>
      <c r="B51" s="23"/>
      <c r="I51" s="229"/>
    </row>
    <row r="52" spans="1:9" s="7" customFormat="1" ht="14.25">
      <c r="A52" s="259"/>
      <c r="B52" s="23"/>
      <c r="I52" s="229"/>
    </row>
    <row r="53" spans="1:9" s="7" customFormat="1" ht="14.25">
      <c r="A53" s="259"/>
      <c r="B53" s="23"/>
      <c r="I53" s="229"/>
    </row>
    <row r="54" spans="1:9" s="7" customFormat="1" ht="14.25">
      <c r="A54" s="259"/>
      <c r="B54" s="23"/>
      <c r="I54" s="229"/>
    </row>
    <row r="55" spans="1:9" s="7" customFormat="1" ht="14.25">
      <c r="A55" s="259"/>
      <c r="B55" s="23"/>
      <c r="I55" s="229"/>
    </row>
    <row r="56" spans="1:9" s="7" customFormat="1" ht="14.25">
      <c r="A56" s="259"/>
      <c r="B56" s="23"/>
      <c r="I56" s="229"/>
    </row>
    <row r="57" spans="1:9" s="7" customFormat="1" ht="14.25">
      <c r="A57" s="259"/>
      <c r="B57" s="23"/>
      <c r="I57" s="229"/>
    </row>
    <row r="58" spans="1:9" s="7" customFormat="1" ht="14.25">
      <c r="A58" s="259"/>
      <c r="B58" s="23"/>
      <c r="I58" s="229"/>
    </row>
    <row r="59" spans="1:9" s="7" customFormat="1" ht="14.25">
      <c r="A59" s="259"/>
      <c r="B59" s="23"/>
      <c r="I59" s="229"/>
    </row>
    <row r="60" spans="1:9" s="7" customFormat="1" ht="14.25">
      <c r="A60" s="259"/>
      <c r="B60" s="23"/>
      <c r="I60" s="229"/>
    </row>
    <row r="61" spans="1:9" s="7" customFormat="1" ht="14.25">
      <c r="A61" s="259"/>
      <c r="B61" s="23"/>
      <c r="I61" s="229"/>
    </row>
    <row r="62" spans="1:9" s="7" customFormat="1" ht="14.25">
      <c r="A62" s="259"/>
      <c r="B62" s="23"/>
      <c r="I62" s="229"/>
    </row>
    <row r="63" spans="1:9" s="7" customFormat="1" ht="14.25">
      <c r="A63" s="259"/>
      <c r="B63" s="23"/>
      <c r="I63" s="229"/>
    </row>
    <row r="64" spans="1:9" s="7" customFormat="1" ht="14.25">
      <c r="A64" s="259"/>
      <c r="B64" s="23"/>
      <c r="I64" s="229"/>
    </row>
    <row r="65" spans="1:9" s="7" customFormat="1" ht="14.25">
      <c r="A65" s="259"/>
      <c r="B65" s="23"/>
      <c r="I65" s="229"/>
    </row>
    <row r="66" spans="1:9" s="7" customFormat="1" ht="14.25">
      <c r="A66" s="259"/>
      <c r="B66" s="23"/>
      <c r="I66" s="229"/>
    </row>
    <row r="67" spans="1:9" s="7" customFormat="1" ht="14.25">
      <c r="A67" s="259"/>
      <c r="B67" s="23"/>
      <c r="I67" s="229"/>
    </row>
    <row r="68" spans="1:9" s="7" customFormat="1" ht="14.25">
      <c r="A68" s="259"/>
      <c r="B68" s="23"/>
      <c r="I68" s="229"/>
    </row>
    <row r="69" spans="1:9" s="7" customFormat="1" ht="14.25">
      <c r="A69" s="259"/>
      <c r="B69" s="23"/>
      <c r="I69" s="229"/>
    </row>
    <row r="70" spans="1:9" s="7" customFormat="1" ht="14.25">
      <c r="A70" s="259"/>
      <c r="B70" s="23"/>
      <c r="I70" s="229"/>
    </row>
    <row r="71" spans="1:9" s="7" customFormat="1" ht="14.25">
      <c r="A71" s="259"/>
      <c r="B71" s="23"/>
      <c r="I71" s="229"/>
    </row>
    <row r="72" spans="1:9" s="7" customFormat="1" ht="14.25">
      <c r="A72" s="259"/>
      <c r="B72" s="23"/>
      <c r="I72" s="229"/>
    </row>
    <row r="73" spans="1:9" s="7" customFormat="1" ht="14.25">
      <c r="A73" s="259"/>
      <c r="B73" s="23"/>
      <c r="I73" s="229"/>
    </row>
    <row r="74" spans="1:9" s="7" customFormat="1" ht="14.25">
      <c r="A74" s="259"/>
      <c r="B74" s="23"/>
      <c r="I74" s="229"/>
    </row>
    <row r="75" spans="1:9" s="7" customFormat="1" ht="14.25">
      <c r="A75" s="259"/>
      <c r="B75" s="23"/>
      <c r="I75" s="229"/>
    </row>
    <row r="76" spans="1:9" s="7" customFormat="1" ht="14.25">
      <c r="A76" s="259"/>
      <c r="B76" s="23"/>
      <c r="I76" s="229"/>
    </row>
    <row r="77" spans="1:9" s="7" customFormat="1" ht="14.25">
      <c r="A77" s="259"/>
      <c r="B77" s="23"/>
      <c r="I77" s="229"/>
    </row>
    <row r="78" spans="1:9" s="7" customFormat="1" ht="14.25">
      <c r="A78" s="259"/>
      <c r="B78" s="23"/>
      <c r="I78" s="229"/>
    </row>
    <row r="79" spans="1:9" s="7" customFormat="1" ht="14.25">
      <c r="A79" s="259"/>
      <c r="B79" s="23"/>
      <c r="I79" s="229"/>
    </row>
    <row r="80" spans="1:9" s="7" customFormat="1" ht="14.25">
      <c r="A80" s="259"/>
      <c r="B80" s="23"/>
      <c r="I80" s="229"/>
    </row>
    <row r="81" spans="1:9" s="7" customFormat="1" ht="14.25">
      <c r="A81" s="259"/>
      <c r="B81" s="23"/>
      <c r="I81" s="229"/>
    </row>
    <row r="82" spans="1:9" s="7" customFormat="1" ht="14.25">
      <c r="A82" s="259"/>
      <c r="B82" s="23"/>
      <c r="I82" s="229"/>
    </row>
    <row r="83" spans="1:9" s="7" customFormat="1" ht="14.25">
      <c r="A83" s="259"/>
      <c r="B83" s="23"/>
      <c r="I83" s="229"/>
    </row>
    <row r="84" spans="1:9" s="7" customFormat="1" ht="14.25">
      <c r="A84" s="259"/>
      <c r="B84" s="23"/>
      <c r="I84" s="229"/>
    </row>
    <row r="85" spans="1:9" s="7" customFormat="1" ht="14.25">
      <c r="A85" s="259"/>
      <c r="B85" s="23"/>
      <c r="I85" s="229"/>
    </row>
    <row r="86" spans="1:9" s="7" customFormat="1" ht="14.25">
      <c r="A86" s="259"/>
      <c r="B86" s="23"/>
      <c r="I86" s="229"/>
    </row>
    <row r="87" spans="1:9" s="7" customFormat="1" ht="14.25">
      <c r="A87" s="259"/>
      <c r="B87" s="23"/>
      <c r="I87" s="229"/>
    </row>
    <row r="88" spans="1:9" s="7" customFormat="1" ht="14.25">
      <c r="A88" s="259"/>
      <c r="B88" s="23"/>
      <c r="I88" s="229"/>
    </row>
    <row r="89" spans="1:9" s="7" customFormat="1" ht="14.25">
      <c r="A89" s="259"/>
      <c r="B89" s="23"/>
      <c r="I89" s="229"/>
    </row>
    <row r="90" spans="1:9" s="7" customFormat="1" ht="14.25">
      <c r="A90" s="259"/>
      <c r="B90" s="23"/>
      <c r="I90" s="229"/>
    </row>
    <row r="91" spans="1:9" s="7" customFormat="1" ht="14.25">
      <c r="A91" s="259"/>
      <c r="B91" s="23"/>
      <c r="I91" s="229"/>
    </row>
    <row r="92" spans="1:9" s="7" customFormat="1" ht="14.25">
      <c r="A92" s="259"/>
      <c r="B92" s="23"/>
      <c r="I92" s="229"/>
    </row>
    <row r="93" spans="1:9" s="7" customFormat="1" ht="14.25">
      <c r="A93" s="259"/>
      <c r="B93" s="23"/>
      <c r="I93" s="229"/>
    </row>
    <row r="94" spans="1:9" s="7" customFormat="1" ht="14.25">
      <c r="A94" s="259"/>
      <c r="B94" s="23"/>
      <c r="I94" s="229"/>
    </row>
    <row r="95" spans="1:9" s="7" customFormat="1" ht="14.25">
      <c r="A95" s="259"/>
      <c r="B95" s="23"/>
      <c r="I95" s="229"/>
    </row>
    <row r="96" spans="1:9" s="7" customFormat="1" ht="14.25">
      <c r="A96" s="259"/>
      <c r="B96" s="23"/>
      <c r="I96" s="229"/>
    </row>
    <row r="97" spans="1:9" s="7" customFormat="1" ht="14.25">
      <c r="A97" s="259"/>
      <c r="B97" s="23"/>
      <c r="I97" s="229"/>
    </row>
    <row r="98" spans="1:9" s="7" customFormat="1" ht="14.25">
      <c r="A98" s="259"/>
      <c r="B98" s="23"/>
      <c r="I98" s="229"/>
    </row>
    <row r="99" spans="1:9" s="7" customFormat="1" ht="14.25">
      <c r="A99" s="259"/>
      <c r="B99" s="23"/>
      <c r="I99" s="229"/>
    </row>
    <row r="100" spans="1:9" s="7" customFormat="1" ht="14.25">
      <c r="A100" s="259"/>
      <c r="B100" s="23"/>
      <c r="I100" s="229"/>
    </row>
    <row r="101" spans="1:9" s="7" customFormat="1" ht="14.25">
      <c r="A101" s="259"/>
      <c r="B101" s="23"/>
      <c r="I101" s="229"/>
    </row>
    <row r="102" spans="1:9" s="7" customFormat="1" ht="14.25">
      <c r="A102" s="259"/>
      <c r="B102" s="23"/>
      <c r="I102" s="229"/>
    </row>
    <row r="103" spans="1:9" s="7" customFormat="1" ht="14.25">
      <c r="A103" s="259"/>
      <c r="B103" s="23"/>
      <c r="I103" s="229"/>
    </row>
    <row r="104" spans="1:9" s="7" customFormat="1" ht="14.25">
      <c r="A104" s="259"/>
      <c r="B104" s="23"/>
      <c r="I104" s="229"/>
    </row>
    <row r="105" spans="1:9" s="7" customFormat="1" ht="14.25">
      <c r="A105" s="259"/>
      <c r="B105" s="23"/>
      <c r="I105" s="229"/>
    </row>
    <row r="106" spans="1:9" s="7" customFormat="1" ht="14.25">
      <c r="A106" s="259"/>
      <c r="B106" s="23"/>
      <c r="I106" s="229"/>
    </row>
    <row r="107" spans="1:9" s="7" customFormat="1" ht="14.25">
      <c r="A107" s="259"/>
      <c r="B107" s="23"/>
      <c r="I107" s="229"/>
    </row>
    <row r="108" spans="1:9" s="7" customFormat="1" ht="14.25">
      <c r="A108" s="259"/>
      <c r="B108" s="23"/>
      <c r="I108" s="229"/>
    </row>
    <row r="109" spans="1:9" s="7" customFormat="1" ht="14.25">
      <c r="A109" s="259"/>
      <c r="B109" s="23"/>
      <c r="I109" s="229"/>
    </row>
    <row r="110" spans="1:9" s="7" customFormat="1" ht="14.25">
      <c r="A110" s="259"/>
      <c r="B110" s="23"/>
      <c r="I110" s="229"/>
    </row>
    <row r="111" spans="1:9" s="7" customFormat="1" ht="14.25">
      <c r="A111" s="259"/>
      <c r="B111" s="23"/>
      <c r="I111" s="229"/>
    </row>
    <row r="112" spans="1:9" s="7" customFormat="1" ht="14.25">
      <c r="A112" s="259"/>
      <c r="B112" s="23"/>
      <c r="I112" s="229"/>
    </row>
  </sheetData>
  <sheetProtection/>
  <mergeCells count="1">
    <mergeCell ref="D4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E113"/>
  <sheetViews>
    <sheetView zoomScalePageLayoutView="0" workbookViewId="0" topLeftCell="A1">
      <selection activeCell="E46" sqref="E46"/>
    </sheetView>
  </sheetViews>
  <sheetFormatPr defaultColWidth="9.140625" defaultRowHeight="15" outlineLevelRow="2" outlineLevelCol="1"/>
  <cols>
    <col min="1" max="1" width="6.7109375" style="218" bestFit="1" customWidth="1"/>
    <col min="2" max="2" width="3.7109375" style="2" customWidth="1"/>
    <col min="3" max="3" width="42.421875" style="7" customWidth="1"/>
    <col min="4" max="6" width="13.7109375" style="3" customWidth="1"/>
    <col min="7" max="8" width="13.7109375" style="3" customWidth="1" outlineLevel="1"/>
    <col min="9" max="9" width="13.421875" style="5" customWidth="1"/>
    <col min="10" max="10" width="4.57421875" style="199" customWidth="1"/>
    <col min="11" max="33" width="5.140625" style="199" hidden="1" customWidth="1" outlineLevel="1"/>
    <col min="34" max="34" width="4.00390625" style="199" customWidth="1" collapsed="1"/>
    <col min="35" max="57" width="4.00390625" style="199" hidden="1" customWidth="1" outlineLevel="1"/>
    <col min="58" max="58" width="9.140625" style="199" customWidth="1" collapsed="1"/>
    <col min="59" max="16384" width="9.140625" style="199" customWidth="1"/>
  </cols>
  <sheetData>
    <row r="1" spans="2:9" ht="17.25">
      <c r="B1" s="219"/>
      <c r="C1" s="220" t="s">
        <v>90</v>
      </c>
      <c r="D1" s="221"/>
      <c r="E1" s="221"/>
      <c r="F1" s="221"/>
      <c r="G1" s="221"/>
      <c r="H1" s="221"/>
      <c r="I1" s="253"/>
    </row>
    <row r="2" spans="2:9" ht="17.25">
      <c r="B2" s="219"/>
      <c r="C2" s="224" t="s">
        <v>91</v>
      </c>
      <c r="D2" s="225"/>
      <c r="F2" s="225"/>
      <c r="G2" s="225"/>
      <c r="I2" s="225"/>
    </row>
    <row r="3" spans="2:9" ht="21" thickBot="1">
      <c r="B3" s="23"/>
      <c r="C3" s="226" t="s">
        <v>122</v>
      </c>
      <c r="D3" s="227"/>
      <c r="E3" s="227"/>
      <c r="F3" s="227"/>
      <c r="G3" s="227"/>
      <c r="H3" s="228"/>
      <c r="I3" s="166"/>
    </row>
    <row r="4" spans="2:57" ht="27" thickBot="1">
      <c r="B4" s="230" t="s">
        <v>8</v>
      </c>
      <c r="C4" s="231" t="s">
        <v>9</v>
      </c>
      <c r="D4" s="316" t="s">
        <v>93</v>
      </c>
      <c r="E4" s="317"/>
      <c r="F4" s="317"/>
      <c r="G4" s="318"/>
      <c r="H4" s="318"/>
      <c r="I4" s="319"/>
      <c r="K4" s="232">
        <v>1</v>
      </c>
      <c r="L4" s="232">
        <v>2</v>
      </c>
      <c r="M4" s="232">
        <v>3</v>
      </c>
      <c r="N4" s="232">
        <v>4</v>
      </c>
      <c r="O4" s="232">
        <v>5</v>
      </c>
      <c r="P4" s="232">
        <v>6</v>
      </c>
      <c r="Q4" s="232">
        <v>7</v>
      </c>
      <c r="R4" s="232">
        <v>8</v>
      </c>
      <c r="S4" s="232">
        <v>9</v>
      </c>
      <c r="T4" s="232">
        <v>10</v>
      </c>
      <c r="U4" s="232">
        <v>11</v>
      </c>
      <c r="V4" s="232">
        <v>12</v>
      </c>
      <c r="W4" s="232">
        <v>13</v>
      </c>
      <c r="X4" s="232">
        <v>14</v>
      </c>
      <c r="Y4" s="232">
        <v>15</v>
      </c>
      <c r="Z4" s="232">
        <v>16</v>
      </c>
      <c r="AA4" s="232">
        <v>17</v>
      </c>
      <c r="AB4" s="232">
        <v>18</v>
      </c>
      <c r="AC4" s="232">
        <v>19</v>
      </c>
      <c r="AD4" s="232">
        <v>20</v>
      </c>
      <c r="AE4" s="232">
        <v>21</v>
      </c>
      <c r="AF4" s="232">
        <v>22</v>
      </c>
      <c r="AG4" s="232">
        <v>23</v>
      </c>
      <c r="AI4" s="232">
        <v>1</v>
      </c>
      <c r="AJ4" s="232">
        <v>2</v>
      </c>
      <c r="AK4" s="232">
        <v>3</v>
      </c>
      <c r="AL4" s="232">
        <v>4</v>
      </c>
      <c r="AM4" s="232">
        <v>5</v>
      </c>
      <c r="AN4" s="232">
        <v>6</v>
      </c>
      <c r="AO4" s="232">
        <v>7</v>
      </c>
      <c r="AP4" s="232">
        <v>8</v>
      </c>
      <c r="AQ4" s="232">
        <v>9</v>
      </c>
      <c r="AR4" s="232">
        <v>10</v>
      </c>
      <c r="AS4" s="232">
        <v>11</v>
      </c>
      <c r="AT4" s="232">
        <v>12</v>
      </c>
      <c r="AU4" s="232">
        <v>13</v>
      </c>
      <c r="AV4" s="232">
        <v>14</v>
      </c>
      <c r="AW4" s="232">
        <v>15</v>
      </c>
      <c r="AX4" s="232">
        <v>16</v>
      </c>
      <c r="AY4" s="232">
        <v>17</v>
      </c>
      <c r="AZ4" s="232">
        <v>18</v>
      </c>
      <c r="BA4" s="232">
        <v>19</v>
      </c>
      <c r="BB4" s="232">
        <v>20</v>
      </c>
      <c r="BC4" s="232">
        <v>21</v>
      </c>
      <c r="BD4" s="232">
        <v>22</v>
      </c>
      <c r="BE4" s="232">
        <v>23</v>
      </c>
    </row>
    <row r="5" spans="2:57" ht="13.5" thickBot="1">
      <c r="B5" s="233"/>
      <c r="C5" s="234"/>
      <c r="D5" s="235" t="s">
        <v>20</v>
      </c>
      <c r="E5" s="236" t="s">
        <v>94</v>
      </c>
      <c r="F5" s="237" t="s">
        <v>22</v>
      </c>
      <c r="G5" s="238" t="s">
        <v>23</v>
      </c>
      <c r="H5" s="238" t="s">
        <v>24</v>
      </c>
      <c r="I5" s="239" t="s">
        <v>95</v>
      </c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I5" s="240">
        <f aca="true" t="shared" si="0" ref="AI5:AX27">IF(K5="MIN",AI$4,"")</f>
      </c>
      <c r="AJ5" s="240">
        <f t="shared" si="0"/>
      </c>
      <c r="AK5" s="240">
        <f t="shared" si="0"/>
      </c>
      <c r="AL5" s="240">
        <f t="shared" si="0"/>
      </c>
      <c r="AM5" s="240">
        <f t="shared" si="0"/>
      </c>
      <c r="AN5" s="240">
        <f t="shared" si="0"/>
      </c>
      <c r="AO5" s="240">
        <f t="shared" si="0"/>
      </c>
      <c r="AP5" s="240">
        <f t="shared" si="0"/>
      </c>
      <c r="AQ5" s="240">
        <f t="shared" si="0"/>
      </c>
      <c r="AR5" s="240">
        <f t="shared" si="0"/>
      </c>
      <c r="AS5" s="240">
        <f t="shared" si="0"/>
      </c>
      <c r="AT5" s="240">
        <f t="shared" si="0"/>
      </c>
      <c r="AU5" s="240">
        <f t="shared" si="0"/>
      </c>
      <c r="AV5" s="240">
        <f t="shared" si="0"/>
      </c>
      <c r="AW5" s="240">
        <f t="shared" si="0"/>
      </c>
      <c r="AX5" s="240">
        <f t="shared" si="0"/>
      </c>
      <c r="AY5" s="240">
        <f aca="true" t="shared" si="1" ref="AY5:BD29">IF(AA5="MIN",AY$4,"")</f>
      </c>
      <c r="AZ5" s="240">
        <f t="shared" si="1"/>
      </c>
      <c r="BA5" s="240">
        <f t="shared" si="1"/>
      </c>
      <c r="BB5" s="240">
        <f t="shared" si="1"/>
      </c>
      <c r="BC5" s="240">
        <f t="shared" si="1"/>
      </c>
      <c r="BD5" s="240">
        <f t="shared" si="1"/>
      </c>
      <c r="BE5" s="240">
        <f aca="true" t="shared" si="2" ref="BE5:BE29">IF(AH5="MIN",BE$4,"")</f>
      </c>
    </row>
    <row r="6" spans="2:57" ht="12.75">
      <c r="B6" s="241"/>
      <c r="C6" s="242"/>
      <c r="D6" s="243"/>
      <c r="E6" s="244"/>
      <c r="F6" s="244"/>
      <c r="G6" s="245"/>
      <c r="H6" s="245"/>
      <c r="I6" s="246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I6" s="240">
        <f t="shared" si="0"/>
      </c>
      <c r="AJ6" s="240">
        <f t="shared" si="0"/>
      </c>
      <c r="AK6" s="240">
        <f t="shared" si="0"/>
      </c>
      <c r="AL6" s="240">
        <f t="shared" si="0"/>
      </c>
      <c r="AM6" s="240">
        <f t="shared" si="0"/>
      </c>
      <c r="AN6" s="240">
        <f t="shared" si="0"/>
      </c>
      <c r="AO6" s="240">
        <f t="shared" si="0"/>
      </c>
      <c r="AP6" s="240">
        <f t="shared" si="0"/>
      </c>
      <c r="AQ6" s="240">
        <f t="shared" si="0"/>
      </c>
      <c r="AR6" s="240">
        <f t="shared" si="0"/>
      </c>
      <c r="AS6" s="240">
        <f t="shared" si="0"/>
      </c>
      <c r="AT6" s="240">
        <f t="shared" si="0"/>
      </c>
      <c r="AU6" s="240">
        <f t="shared" si="0"/>
      </c>
      <c r="AV6" s="240">
        <f t="shared" si="0"/>
      </c>
      <c r="AW6" s="240">
        <f t="shared" si="0"/>
      </c>
      <c r="AX6" s="240">
        <f t="shared" si="0"/>
      </c>
      <c r="AY6" s="240">
        <f t="shared" si="1"/>
      </c>
      <c r="AZ6" s="240">
        <f t="shared" si="1"/>
      </c>
      <c r="BA6" s="240">
        <f t="shared" si="1"/>
      </c>
      <c r="BB6" s="240">
        <f t="shared" si="1"/>
      </c>
      <c r="BC6" s="240">
        <f t="shared" si="1"/>
      </c>
      <c r="BD6" s="240">
        <f t="shared" si="1"/>
      </c>
      <c r="BE6" s="240">
        <f t="shared" si="2"/>
      </c>
    </row>
    <row r="7" spans="1:57" ht="15">
      <c r="A7" s="247">
        <f>SUM(AI7:BD7)</f>
        <v>1</v>
      </c>
      <c r="B7" s="248">
        <v>21</v>
      </c>
      <c r="C7" s="151" t="s">
        <v>119</v>
      </c>
      <c r="D7" s="249">
        <f>VLOOKUP($B7,'[1]Interim'!$A$5:$J$50,10,FALSE)</f>
        <v>2522</v>
      </c>
      <c r="E7" s="250">
        <f>VLOOKUP($B7,'[1]Interim'!$A$5:$K$50,11,FALSE)</f>
        <v>0</v>
      </c>
      <c r="F7" s="250">
        <f>VLOOKUP($B7,'[1]Interim'!$A$5:$L$50,12,FALSE)</f>
        <v>1800</v>
      </c>
      <c r="G7" s="250">
        <f>VLOOKUP($B7,'[1]Interim'!$A$5:$M$50,13,FALSE)</f>
        <v>0</v>
      </c>
      <c r="H7" s="250">
        <f>VLOOKUP($B7,'[1]Interim'!$A$5:$N$50,14,FALSE)</f>
        <v>0</v>
      </c>
      <c r="I7" s="251">
        <f>IF(B7="","",SUM(D7:H7))</f>
        <v>4322</v>
      </c>
      <c r="K7" s="240" t="str">
        <f>IF(I7=MIN($I$7:$I$29),"MIN",I7)</f>
        <v>MIN</v>
      </c>
      <c r="L7" s="240">
        <f aca="true" t="shared" si="3" ref="L7:AG9">IF(K7="MIN","",IF(K7=MIN(K$7:K$29),"MIN",K7))</f>
      </c>
      <c r="M7" s="240">
        <f t="shared" si="3"/>
      </c>
      <c r="N7" s="240">
        <f t="shared" si="3"/>
      </c>
      <c r="O7" s="240">
        <f t="shared" si="3"/>
      </c>
      <c r="P7" s="240">
        <f t="shared" si="3"/>
      </c>
      <c r="Q7" s="240">
        <f t="shared" si="3"/>
      </c>
      <c r="R7" s="240">
        <f t="shared" si="3"/>
      </c>
      <c r="S7" s="240">
        <f t="shared" si="3"/>
      </c>
      <c r="T7" s="240">
        <f t="shared" si="3"/>
      </c>
      <c r="U7" s="240">
        <f t="shared" si="3"/>
      </c>
      <c r="V7" s="240">
        <f t="shared" si="3"/>
      </c>
      <c r="W7" s="240">
        <f t="shared" si="3"/>
      </c>
      <c r="X7" s="240">
        <f t="shared" si="3"/>
      </c>
      <c r="Y7" s="240">
        <f t="shared" si="3"/>
      </c>
      <c r="Z7" s="240">
        <f t="shared" si="3"/>
      </c>
      <c r="AA7" s="240">
        <f t="shared" si="3"/>
      </c>
      <c r="AB7" s="240">
        <f t="shared" si="3"/>
      </c>
      <c r="AC7" s="240">
        <f t="shared" si="3"/>
      </c>
      <c r="AD7" s="240">
        <f t="shared" si="3"/>
      </c>
      <c r="AE7" s="240">
        <f t="shared" si="3"/>
      </c>
      <c r="AF7" s="240">
        <f t="shared" si="3"/>
      </c>
      <c r="AG7" s="240">
        <f t="shared" si="3"/>
      </c>
      <c r="AI7" s="240">
        <f t="shared" si="0"/>
        <v>1</v>
      </c>
      <c r="AJ7" s="240">
        <f t="shared" si="0"/>
      </c>
      <c r="AK7" s="240">
        <f t="shared" si="0"/>
      </c>
      <c r="AL7" s="240">
        <f t="shared" si="0"/>
      </c>
      <c r="AM7" s="240">
        <f t="shared" si="0"/>
      </c>
      <c r="AN7" s="240">
        <f t="shared" si="0"/>
      </c>
      <c r="AO7" s="240">
        <f t="shared" si="0"/>
      </c>
      <c r="AP7" s="240">
        <f t="shared" si="0"/>
      </c>
      <c r="AQ7" s="240">
        <f t="shared" si="0"/>
      </c>
      <c r="AR7" s="240">
        <f t="shared" si="0"/>
      </c>
      <c r="AS7" s="240">
        <f t="shared" si="0"/>
      </c>
      <c r="AT7" s="240">
        <f t="shared" si="0"/>
      </c>
      <c r="AU7" s="240">
        <f t="shared" si="0"/>
      </c>
      <c r="AV7" s="240">
        <f t="shared" si="0"/>
      </c>
      <c r="AW7" s="240">
        <f t="shared" si="0"/>
      </c>
      <c r="AX7" s="240">
        <f t="shared" si="0"/>
      </c>
      <c r="AY7" s="240">
        <f t="shared" si="1"/>
      </c>
      <c r="AZ7" s="240">
        <f t="shared" si="1"/>
      </c>
      <c r="BA7" s="240">
        <f t="shared" si="1"/>
      </c>
      <c r="BB7" s="240">
        <f t="shared" si="1"/>
      </c>
      <c r="BC7" s="240">
        <f t="shared" si="1"/>
      </c>
      <c r="BD7" s="240">
        <f t="shared" si="1"/>
      </c>
      <c r="BE7" s="240">
        <f t="shared" si="2"/>
      </c>
    </row>
    <row r="8" spans="1:57" ht="15">
      <c r="A8" s="247">
        <f>SUM(AI8:BD8)</f>
        <v>2</v>
      </c>
      <c r="B8" s="248">
        <v>23</v>
      </c>
      <c r="C8" s="151" t="s">
        <v>121</v>
      </c>
      <c r="D8" s="249">
        <f>VLOOKUP($B8,'[1]Interim'!$A$5:$J$50,10,FALSE)</f>
        <v>3457</v>
      </c>
      <c r="E8" s="250">
        <f>VLOOKUP($B8,'[1]Interim'!$A$5:$K$50,11,FALSE)</f>
        <v>0</v>
      </c>
      <c r="F8" s="250">
        <f>VLOOKUP($B8,'[1]Interim'!$A$5:$L$50,12,FALSE)</f>
        <v>540</v>
      </c>
      <c r="G8" s="250">
        <f>VLOOKUP($B8,'[1]Interim'!$A$5:$M$50,13,FALSE)</f>
        <v>180</v>
      </c>
      <c r="H8" s="250">
        <f>VLOOKUP($B8,'[1]Interim'!$A$5:$N$50,14,FALSE)</f>
        <v>1800</v>
      </c>
      <c r="I8" s="251">
        <f>IF(B8="","",SUM(D8:H8))</f>
        <v>5977</v>
      </c>
      <c r="K8" s="240">
        <f aca="true" t="shared" si="4" ref="K8:K29">IF(I8=MIN($I$7:$I$29),"MIN",I8)</f>
        <v>5977</v>
      </c>
      <c r="L8" s="240" t="str">
        <f t="shared" si="3"/>
        <v>MIN</v>
      </c>
      <c r="M8" s="240">
        <f t="shared" si="3"/>
      </c>
      <c r="N8" s="240">
        <f t="shared" si="3"/>
      </c>
      <c r="O8" s="240">
        <f t="shared" si="3"/>
      </c>
      <c r="P8" s="240">
        <f t="shared" si="3"/>
      </c>
      <c r="Q8" s="240">
        <f t="shared" si="3"/>
      </c>
      <c r="R8" s="240">
        <f t="shared" si="3"/>
      </c>
      <c r="S8" s="240">
        <f t="shared" si="3"/>
      </c>
      <c r="T8" s="240">
        <f t="shared" si="3"/>
      </c>
      <c r="U8" s="240">
        <f t="shared" si="3"/>
      </c>
      <c r="V8" s="240">
        <f t="shared" si="3"/>
      </c>
      <c r="W8" s="240">
        <f t="shared" si="3"/>
      </c>
      <c r="X8" s="240">
        <f t="shared" si="3"/>
      </c>
      <c r="Y8" s="240">
        <f t="shared" si="3"/>
      </c>
      <c r="Z8" s="240">
        <f t="shared" si="3"/>
      </c>
      <c r="AA8" s="240">
        <f t="shared" si="3"/>
      </c>
      <c r="AB8" s="240">
        <f t="shared" si="3"/>
      </c>
      <c r="AC8" s="240">
        <f t="shared" si="3"/>
      </c>
      <c r="AD8" s="240">
        <f t="shared" si="3"/>
      </c>
      <c r="AE8" s="240">
        <f t="shared" si="3"/>
      </c>
      <c r="AF8" s="240">
        <f t="shared" si="3"/>
      </c>
      <c r="AG8" s="240">
        <f t="shared" si="3"/>
      </c>
      <c r="AI8" s="240">
        <f t="shared" si="0"/>
      </c>
      <c r="AJ8" s="240">
        <f t="shared" si="0"/>
        <v>2</v>
      </c>
      <c r="AK8" s="240">
        <f t="shared" si="0"/>
      </c>
      <c r="AL8" s="240">
        <f t="shared" si="0"/>
      </c>
      <c r="AM8" s="240">
        <f t="shared" si="0"/>
      </c>
      <c r="AN8" s="240">
        <f t="shared" si="0"/>
      </c>
      <c r="AO8" s="240">
        <f t="shared" si="0"/>
      </c>
      <c r="AP8" s="240">
        <f t="shared" si="0"/>
      </c>
      <c r="AQ8" s="240">
        <f t="shared" si="0"/>
      </c>
      <c r="AR8" s="240">
        <f t="shared" si="0"/>
      </c>
      <c r="AS8" s="240">
        <f t="shared" si="0"/>
      </c>
      <c r="AT8" s="240">
        <f t="shared" si="0"/>
      </c>
      <c r="AU8" s="240">
        <f t="shared" si="0"/>
      </c>
      <c r="AV8" s="240">
        <f t="shared" si="0"/>
      </c>
      <c r="AW8" s="240">
        <f t="shared" si="0"/>
      </c>
      <c r="AX8" s="240">
        <f t="shared" si="0"/>
      </c>
      <c r="AY8" s="240">
        <f t="shared" si="1"/>
      </c>
      <c r="AZ8" s="240">
        <f t="shared" si="1"/>
      </c>
      <c r="BA8" s="240">
        <f t="shared" si="1"/>
      </c>
      <c r="BB8" s="240">
        <f t="shared" si="1"/>
      </c>
      <c r="BC8" s="240">
        <f t="shared" si="1"/>
      </c>
      <c r="BD8" s="240">
        <f t="shared" si="1"/>
      </c>
      <c r="BE8" s="240">
        <f t="shared" si="2"/>
      </c>
    </row>
    <row r="9" spans="1:57" ht="15">
      <c r="A9" s="247" t="s">
        <v>49</v>
      </c>
      <c r="B9" s="248">
        <v>16</v>
      </c>
      <c r="C9" s="151" t="s">
        <v>117</v>
      </c>
      <c r="D9" s="271"/>
      <c r="E9" s="272"/>
      <c r="F9" s="272"/>
      <c r="G9" s="272"/>
      <c r="H9" s="272"/>
      <c r="I9" s="273" t="s">
        <v>49</v>
      </c>
      <c r="K9" s="240" t="str">
        <f t="shared" si="4"/>
        <v>сход</v>
      </c>
      <c r="L9" s="240" t="str">
        <f t="shared" si="3"/>
        <v>сход</v>
      </c>
      <c r="M9" s="240" t="str">
        <f t="shared" si="3"/>
        <v>сход</v>
      </c>
      <c r="N9" s="240" t="str">
        <f t="shared" si="3"/>
        <v>сход</v>
      </c>
      <c r="O9" s="240" t="str">
        <f t="shared" si="3"/>
        <v>сход</v>
      </c>
      <c r="P9" s="240" t="str">
        <f t="shared" si="3"/>
        <v>сход</v>
      </c>
      <c r="Q9" s="240" t="str">
        <f t="shared" si="3"/>
        <v>сход</v>
      </c>
      <c r="R9" s="240" t="str">
        <f t="shared" si="3"/>
        <v>сход</v>
      </c>
      <c r="S9" s="240" t="str">
        <f t="shared" si="3"/>
        <v>сход</v>
      </c>
      <c r="T9" s="240" t="str">
        <f t="shared" si="3"/>
        <v>сход</v>
      </c>
      <c r="U9" s="240" t="str">
        <f t="shared" si="3"/>
        <v>сход</v>
      </c>
      <c r="V9" s="240" t="str">
        <f t="shared" si="3"/>
        <v>сход</v>
      </c>
      <c r="W9" s="240" t="str">
        <f t="shared" si="3"/>
        <v>сход</v>
      </c>
      <c r="X9" s="240" t="str">
        <f t="shared" si="3"/>
        <v>сход</v>
      </c>
      <c r="Y9" s="240" t="str">
        <f t="shared" si="3"/>
        <v>сход</v>
      </c>
      <c r="Z9" s="240" t="str">
        <f t="shared" si="3"/>
        <v>сход</v>
      </c>
      <c r="AA9" s="240" t="str">
        <f t="shared" si="3"/>
        <v>сход</v>
      </c>
      <c r="AB9" s="240" t="str">
        <f t="shared" si="3"/>
        <v>сход</v>
      </c>
      <c r="AC9" s="240" t="str">
        <f t="shared" si="3"/>
        <v>сход</v>
      </c>
      <c r="AD9" s="240" t="str">
        <f t="shared" si="3"/>
        <v>сход</v>
      </c>
      <c r="AE9" s="240" t="str">
        <f t="shared" si="3"/>
        <v>сход</v>
      </c>
      <c r="AF9" s="240" t="str">
        <f t="shared" si="3"/>
        <v>сход</v>
      </c>
      <c r="AG9" s="240" t="str">
        <f t="shared" si="3"/>
        <v>сход</v>
      </c>
      <c r="AI9" s="240">
        <f t="shared" si="0"/>
      </c>
      <c r="AJ9" s="240">
        <f t="shared" si="0"/>
      </c>
      <c r="AK9" s="240">
        <f t="shared" si="0"/>
      </c>
      <c r="AL9" s="240">
        <f t="shared" si="0"/>
      </c>
      <c r="AM9" s="240">
        <f t="shared" si="0"/>
      </c>
      <c r="AN9" s="240">
        <f t="shared" si="0"/>
      </c>
      <c r="AO9" s="240">
        <f t="shared" si="0"/>
      </c>
      <c r="AP9" s="240">
        <f t="shared" si="0"/>
      </c>
      <c r="AQ9" s="240">
        <f t="shared" si="0"/>
      </c>
      <c r="AR9" s="240">
        <f t="shared" si="0"/>
      </c>
      <c r="AS9" s="240">
        <f t="shared" si="0"/>
      </c>
      <c r="AT9" s="240">
        <f t="shared" si="0"/>
      </c>
      <c r="AU9" s="240">
        <f t="shared" si="0"/>
      </c>
      <c r="AV9" s="240">
        <f t="shared" si="0"/>
      </c>
      <c r="AW9" s="240">
        <f t="shared" si="0"/>
      </c>
      <c r="AX9" s="240">
        <f t="shared" si="0"/>
      </c>
      <c r="AY9" s="240">
        <f t="shared" si="1"/>
      </c>
      <c r="AZ9" s="240">
        <f t="shared" si="1"/>
      </c>
      <c r="BA9" s="240">
        <f t="shared" si="1"/>
      </c>
      <c r="BB9" s="240">
        <f t="shared" si="1"/>
      </c>
      <c r="BC9" s="240">
        <f t="shared" si="1"/>
      </c>
      <c r="BD9" s="240">
        <f t="shared" si="1"/>
      </c>
      <c r="BE9" s="240">
        <f t="shared" si="2"/>
      </c>
    </row>
    <row r="10" spans="1:57" ht="15" hidden="1" outlineLevel="1">
      <c r="A10" s="247"/>
      <c r="B10" s="248"/>
      <c r="C10" s="151"/>
      <c r="D10" s="249"/>
      <c r="E10" s="250"/>
      <c r="F10" s="250"/>
      <c r="G10" s="250"/>
      <c r="H10" s="250"/>
      <c r="I10" s="269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</row>
    <row r="11" spans="1:57" ht="15" hidden="1" outlineLevel="1">
      <c r="A11" s="247"/>
      <c r="B11" s="248"/>
      <c r="C11" s="151"/>
      <c r="D11" s="249"/>
      <c r="E11" s="250"/>
      <c r="F11" s="250"/>
      <c r="G11" s="250"/>
      <c r="H11" s="250"/>
      <c r="I11" s="269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</row>
    <row r="12" spans="1:57" ht="15" hidden="1" outlineLevel="1">
      <c r="A12" s="247"/>
      <c r="B12" s="248"/>
      <c r="C12" s="151"/>
      <c r="D12" s="249"/>
      <c r="E12" s="250"/>
      <c r="F12" s="250"/>
      <c r="G12" s="250"/>
      <c r="H12" s="250"/>
      <c r="I12" s="269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</row>
    <row r="13" spans="1:57" ht="15" hidden="1" outlineLevel="1">
      <c r="A13" s="247"/>
      <c r="B13" s="248"/>
      <c r="C13" s="151"/>
      <c r="D13" s="249"/>
      <c r="E13" s="250"/>
      <c r="F13" s="250"/>
      <c r="G13" s="250"/>
      <c r="H13" s="250"/>
      <c r="I13" s="269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</row>
    <row r="14" spans="1:57" ht="15" hidden="1" outlineLevel="1">
      <c r="A14" s="247"/>
      <c r="B14" s="248"/>
      <c r="C14" s="151"/>
      <c r="D14" s="249"/>
      <c r="E14" s="250"/>
      <c r="F14" s="250"/>
      <c r="G14" s="250"/>
      <c r="H14" s="250"/>
      <c r="I14" s="269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</row>
    <row r="15" spans="1:57" ht="15" hidden="1" outlineLevel="1">
      <c r="A15" s="247"/>
      <c r="B15" s="248"/>
      <c r="C15" s="151"/>
      <c r="D15" s="249"/>
      <c r="E15" s="250"/>
      <c r="F15" s="250"/>
      <c r="G15" s="250"/>
      <c r="H15" s="250"/>
      <c r="I15" s="269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</row>
    <row r="16" spans="1:57" ht="15" hidden="1" outlineLevel="1">
      <c r="A16" s="247"/>
      <c r="B16" s="248"/>
      <c r="C16" s="151"/>
      <c r="D16" s="249"/>
      <c r="E16" s="250"/>
      <c r="F16" s="250"/>
      <c r="G16" s="250"/>
      <c r="H16" s="250"/>
      <c r="I16" s="274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</row>
    <row r="17" spans="1:57" ht="15" hidden="1" outlineLevel="2">
      <c r="A17" s="247"/>
      <c r="B17" s="248"/>
      <c r="C17" s="151"/>
      <c r="D17" s="249"/>
      <c r="E17" s="250"/>
      <c r="F17" s="250"/>
      <c r="G17" s="250"/>
      <c r="H17" s="250"/>
      <c r="I17" s="269">
        <f aca="true" t="shared" si="5" ref="I17:I29">IF(B17="","",SUM(D17:H17))</f>
      </c>
      <c r="K17" s="240">
        <f t="shared" si="4"/>
      </c>
      <c r="L17" s="240">
        <f aca="true" t="shared" si="6" ref="L17:AG28">IF(K17="MIN","",IF(K17=MIN(K$7:K$29),"MIN",K17))</f>
      </c>
      <c r="M17" s="240">
        <f t="shared" si="6"/>
      </c>
      <c r="N17" s="240">
        <f t="shared" si="6"/>
      </c>
      <c r="O17" s="240">
        <f t="shared" si="6"/>
      </c>
      <c r="P17" s="240">
        <f t="shared" si="6"/>
      </c>
      <c r="Q17" s="240">
        <f t="shared" si="6"/>
      </c>
      <c r="R17" s="240">
        <f t="shared" si="6"/>
      </c>
      <c r="S17" s="240">
        <f t="shared" si="6"/>
      </c>
      <c r="T17" s="240">
        <f t="shared" si="6"/>
      </c>
      <c r="U17" s="240">
        <f t="shared" si="6"/>
      </c>
      <c r="V17" s="240">
        <f t="shared" si="6"/>
      </c>
      <c r="W17" s="240">
        <f t="shared" si="6"/>
      </c>
      <c r="X17" s="240">
        <f t="shared" si="6"/>
      </c>
      <c r="Y17" s="240">
        <f t="shared" si="6"/>
      </c>
      <c r="Z17" s="240">
        <f t="shared" si="6"/>
      </c>
      <c r="AA17" s="240">
        <f t="shared" si="6"/>
      </c>
      <c r="AB17" s="240">
        <f t="shared" si="6"/>
      </c>
      <c r="AC17" s="240">
        <f t="shared" si="6"/>
      </c>
      <c r="AD17" s="240">
        <f t="shared" si="6"/>
      </c>
      <c r="AE17" s="240">
        <f t="shared" si="6"/>
      </c>
      <c r="AF17" s="240">
        <f t="shared" si="6"/>
      </c>
      <c r="AG17" s="240">
        <f t="shared" si="6"/>
      </c>
      <c r="AI17" s="240">
        <f t="shared" si="0"/>
      </c>
      <c r="AJ17" s="240">
        <f t="shared" si="0"/>
      </c>
      <c r="AK17" s="240">
        <f t="shared" si="0"/>
      </c>
      <c r="AL17" s="240">
        <f t="shared" si="0"/>
      </c>
      <c r="AM17" s="240">
        <f t="shared" si="0"/>
      </c>
      <c r="AN17" s="240">
        <f t="shared" si="0"/>
      </c>
      <c r="AO17" s="240">
        <f t="shared" si="0"/>
      </c>
      <c r="AP17" s="240">
        <f t="shared" si="0"/>
      </c>
      <c r="AQ17" s="240">
        <f t="shared" si="0"/>
      </c>
      <c r="AR17" s="240">
        <f t="shared" si="0"/>
      </c>
      <c r="AS17" s="240">
        <f t="shared" si="0"/>
      </c>
      <c r="AT17" s="240">
        <f t="shared" si="0"/>
      </c>
      <c r="AU17" s="240">
        <f t="shared" si="0"/>
      </c>
      <c r="AV17" s="240">
        <f t="shared" si="0"/>
      </c>
      <c r="AW17" s="240">
        <f t="shared" si="0"/>
      </c>
      <c r="AX17" s="240">
        <f t="shared" si="0"/>
      </c>
      <c r="AY17" s="240">
        <f t="shared" si="1"/>
      </c>
      <c r="AZ17" s="240">
        <f t="shared" si="1"/>
      </c>
      <c r="BA17" s="240">
        <f t="shared" si="1"/>
      </c>
      <c r="BB17" s="240">
        <f t="shared" si="1"/>
      </c>
      <c r="BC17" s="240">
        <f t="shared" si="1"/>
      </c>
      <c r="BD17" s="240">
        <f t="shared" si="1"/>
      </c>
      <c r="BE17" s="240">
        <f t="shared" si="2"/>
      </c>
    </row>
    <row r="18" spans="1:57" ht="15" hidden="1" outlineLevel="2">
      <c r="A18" s="247"/>
      <c r="B18" s="248"/>
      <c r="C18" s="151"/>
      <c r="D18" s="249"/>
      <c r="E18" s="250"/>
      <c r="F18" s="250"/>
      <c r="G18" s="250"/>
      <c r="H18" s="250"/>
      <c r="I18" s="269">
        <f t="shared" si="5"/>
      </c>
      <c r="K18" s="240">
        <f t="shared" si="4"/>
      </c>
      <c r="L18" s="240">
        <f t="shared" si="6"/>
      </c>
      <c r="M18" s="240">
        <f t="shared" si="6"/>
      </c>
      <c r="N18" s="240">
        <f t="shared" si="6"/>
      </c>
      <c r="O18" s="240">
        <f t="shared" si="6"/>
      </c>
      <c r="P18" s="240">
        <f t="shared" si="6"/>
      </c>
      <c r="Q18" s="240">
        <f t="shared" si="6"/>
      </c>
      <c r="R18" s="240">
        <f t="shared" si="6"/>
      </c>
      <c r="S18" s="240">
        <f t="shared" si="6"/>
      </c>
      <c r="T18" s="240">
        <f t="shared" si="6"/>
      </c>
      <c r="U18" s="240">
        <f t="shared" si="6"/>
      </c>
      <c r="V18" s="240">
        <f t="shared" si="6"/>
      </c>
      <c r="W18" s="240">
        <f t="shared" si="6"/>
      </c>
      <c r="X18" s="240">
        <f t="shared" si="6"/>
      </c>
      <c r="Y18" s="240">
        <f t="shared" si="6"/>
      </c>
      <c r="Z18" s="240">
        <f t="shared" si="6"/>
      </c>
      <c r="AA18" s="240">
        <f t="shared" si="6"/>
      </c>
      <c r="AB18" s="240">
        <f t="shared" si="6"/>
      </c>
      <c r="AC18" s="240">
        <f t="shared" si="6"/>
      </c>
      <c r="AD18" s="240">
        <f t="shared" si="6"/>
      </c>
      <c r="AE18" s="240">
        <f t="shared" si="6"/>
      </c>
      <c r="AF18" s="240">
        <f t="shared" si="6"/>
      </c>
      <c r="AG18" s="240">
        <f t="shared" si="6"/>
      </c>
      <c r="AI18" s="240">
        <f t="shared" si="0"/>
      </c>
      <c r="AJ18" s="240">
        <f t="shared" si="0"/>
      </c>
      <c r="AK18" s="240">
        <f t="shared" si="0"/>
      </c>
      <c r="AL18" s="240">
        <f t="shared" si="0"/>
      </c>
      <c r="AM18" s="240">
        <f t="shared" si="0"/>
      </c>
      <c r="AN18" s="240">
        <f t="shared" si="0"/>
      </c>
      <c r="AO18" s="240">
        <f t="shared" si="0"/>
      </c>
      <c r="AP18" s="240">
        <f t="shared" si="0"/>
      </c>
      <c r="AQ18" s="240">
        <f t="shared" si="0"/>
      </c>
      <c r="AR18" s="240">
        <f t="shared" si="0"/>
      </c>
      <c r="AS18" s="240">
        <f t="shared" si="0"/>
      </c>
      <c r="AT18" s="240">
        <f t="shared" si="0"/>
      </c>
      <c r="AU18" s="240">
        <f t="shared" si="0"/>
      </c>
      <c r="AV18" s="240">
        <f t="shared" si="0"/>
      </c>
      <c r="AW18" s="240">
        <f t="shared" si="0"/>
      </c>
      <c r="AX18" s="240">
        <f t="shared" si="0"/>
      </c>
      <c r="AY18" s="240">
        <f t="shared" si="1"/>
      </c>
      <c r="AZ18" s="240">
        <f t="shared" si="1"/>
      </c>
      <c r="BA18" s="240">
        <f t="shared" si="1"/>
      </c>
      <c r="BB18" s="240">
        <f t="shared" si="1"/>
      </c>
      <c r="BC18" s="240">
        <f t="shared" si="1"/>
      </c>
      <c r="BD18" s="240">
        <f t="shared" si="1"/>
      </c>
      <c r="BE18" s="240">
        <f t="shared" si="2"/>
      </c>
    </row>
    <row r="19" spans="1:57" ht="15" hidden="1" outlineLevel="2">
      <c r="A19" s="247"/>
      <c r="B19" s="248"/>
      <c r="C19" s="151"/>
      <c r="D19" s="249"/>
      <c r="E19" s="250"/>
      <c r="F19" s="250"/>
      <c r="G19" s="250"/>
      <c r="H19" s="250"/>
      <c r="I19" s="269">
        <f>IF(B19="","",SUM(D19:H19))</f>
      </c>
      <c r="K19" s="240">
        <f t="shared" si="4"/>
      </c>
      <c r="L19" s="240">
        <f t="shared" si="6"/>
      </c>
      <c r="M19" s="240">
        <f t="shared" si="6"/>
      </c>
      <c r="N19" s="240">
        <f t="shared" si="6"/>
      </c>
      <c r="O19" s="240">
        <f t="shared" si="6"/>
      </c>
      <c r="P19" s="240">
        <f t="shared" si="6"/>
      </c>
      <c r="Q19" s="240">
        <f t="shared" si="6"/>
      </c>
      <c r="R19" s="240">
        <f t="shared" si="6"/>
      </c>
      <c r="S19" s="240">
        <f t="shared" si="6"/>
      </c>
      <c r="T19" s="240">
        <f t="shared" si="6"/>
      </c>
      <c r="U19" s="240">
        <f t="shared" si="6"/>
      </c>
      <c r="V19" s="240">
        <f t="shared" si="6"/>
      </c>
      <c r="W19" s="240">
        <f t="shared" si="6"/>
      </c>
      <c r="X19" s="240">
        <f t="shared" si="6"/>
      </c>
      <c r="Y19" s="240">
        <f t="shared" si="6"/>
      </c>
      <c r="Z19" s="240">
        <f t="shared" si="6"/>
      </c>
      <c r="AA19" s="240">
        <f t="shared" si="6"/>
      </c>
      <c r="AB19" s="240">
        <f t="shared" si="6"/>
      </c>
      <c r="AC19" s="240">
        <f t="shared" si="6"/>
      </c>
      <c r="AD19" s="240">
        <f t="shared" si="6"/>
      </c>
      <c r="AE19" s="240">
        <f t="shared" si="6"/>
      </c>
      <c r="AF19" s="240">
        <f t="shared" si="6"/>
      </c>
      <c r="AG19" s="240">
        <f t="shared" si="6"/>
      </c>
      <c r="AI19" s="240">
        <f t="shared" si="0"/>
      </c>
      <c r="AJ19" s="240">
        <f t="shared" si="0"/>
      </c>
      <c r="AK19" s="240">
        <f t="shared" si="0"/>
      </c>
      <c r="AL19" s="240">
        <f t="shared" si="0"/>
      </c>
      <c r="AM19" s="240">
        <f t="shared" si="0"/>
      </c>
      <c r="AN19" s="240">
        <f t="shared" si="0"/>
      </c>
      <c r="AO19" s="240">
        <f t="shared" si="0"/>
      </c>
      <c r="AP19" s="240">
        <f t="shared" si="0"/>
      </c>
      <c r="AQ19" s="240">
        <f t="shared" si="0"/>
      </c>
      <c r="AR19" s="240">
        <f t="shared" si="0"/>
      </c>
      <c r="AS19" s="240">
        <f t="shared" si="0"/>
      </c>
      <c r="AT19" s="240">
        <f t="shared" si="0"/>
      </c>
      <c r="AU19" s="240">
        <f t="shared" si="0"/>
      </c>
      <c r="AV19" s="240">
        <f t="shared" si="0"/>
      </c>
      <c r="AW19" s="240">
        <f t="shared" si="0"/>
      </c>
      <c r="AX19" s="240">
        <f t="shared" si="0"/>
      </c>
      <c r="AY19" s="240">
        <f t="shared" si="1"/>
      </c>
      <c r="AZ19" s="240">
        <f t="shared" si="1"/>
      </c>
      <c r="BA19" s="240">
        <f t="shared" si="1"/>
      </c>
      <c r="BB19" s="240">
        <f t="shared" si="1"/>
      </c>
      <c r="BC19" s="240">
        <f t="shared" si="1"/>
      </c>
      <c r="BD19" s="240">
        <f t="shared" si="1"/>
      </c>
      <c r="BE19" s="240">
        <f t="shared" si="2"/>
      </c>
    </row>
    <row r="20" spans="1:57" ht="15" hidden="1" outlineLevel="2">
      <c r="A20" s="247"/>
      <c r="B20" s="248"/>
      <c r="C20" s="151"/>
      <c r="D20" s="249"/>
      <c r="E20" s="250"/>
      <c r="F20" s="250"/>
      <c r="G20" s="250"/>
      <c r="H20" s="250"/>
      <c r="I20" s="269">
        <f t="shared" si="5"/>
      </c>
      <c r="K20" s="240">
        <f t="shared" si="4"/>
      </c>
      <c r="L20" s="240">
        <f t="shared" si="6"/>
      </c>
      <c r="M20" s="240">
        <f t="shared" si="6"/>
      </c>
      <c r="N20" s="240">
        <f t="shared" si="6"/>
      </c>
      <c r="O20" s="240">
        <f t="shared" si="6"/>
      </c>
      <c r="P20" s="240">
        <f t="shared" si="6"/>
      </c>
      <c r="Q20" s="240">
        <f t="shared" si="6"/>
      </c>
      <c r="R20" s="240">
        <f t="shared" si="6"/>
      </c>
      <c r="S20" s="240">
        <f t="shared" si="6"/>
      </c>
      <c r="T20" s="240">
        <f t="shared" si="6"/>
      </c>
      <c r="U20" s="240">
        <f t="shared" si="6"/>
      </c>
      <c r="V20" s="240">
        <f t="shared" si="6"/>
      </c>
      <c r="W20" s="240">
        <f t="shared" si="6"/>
      </c>
      <c r="X20" s="240">
        <f t="shared" si="6"/>
      </c>
      <c r="Y20" s="240">
        <f t="shared" si="6"/>
      </c>
      <c r="Z20" s="240">
        <f t="shared" si="6"/>
      </c>
      <c r="AA20" s="240">
        <f t="shared" si="6"/>
      </c>
      <c r="AB20" s="240">
        <f t="shared" si="6"/>
      </c>
      <c r="AC20" s="240">
        <f t="shared" si="6"/>
      </c>
      <c r="AD20" s="240">
        <f t="shared" si="6"/>
      </c>
      <c r="AE20" s="240">
        <f t="shared" si="6"/>
      </c>
      <c r="AF20" s="240">
        <f t="shared" si="6"/>
      </c>
      <c r="AG20" s="240">
        <f t="shared" si="6"/>
      </c>
      <c r="AI20" s="240">
        <f t="shared" si="0"/>
      </c>
      <c r="AJ20" s="240">
        <f t="shared" si="0"/>
      </c>
      <c r="AK20" s="240">
        <f t="shared" si="0"/>
      </c>
      <c r="AL20" s="240">
        <f t="shared" si="0"/>
      </c>
      <c r="AM20" s="240">
        <f t="shared" si="0"/>
      </c>
      <c r="AN20" s="240">
        <f t="shared" si="0"/>
      </c>
      <c r="AO20" s="240">
        <f t="shared" si="0"/>
      </c>
      <c r="AP20" s="240">
        <f t="shared" si="0"/>
      </c>
      <c r="AQ20" s="240">
        <f t="shared" si="0"/>
      </c>
      <c r="AR20" s="240">
        <f t="shared" si="0"/>
      </c>
      <c r="AS20" s="240">
        <f t="shared" si="0"/>
      </c>
      <c r="AT20" s="240">
        <f t="shared" si="0"/>
      </c>
      <c r="AU20" s="240">
        <f t="shared" si="0"/>
      </c>
      <c r="AV20" s="240">
        <f t="shared" si="0"/>
      </c>
      <c r="AW20" s="240">
        <f t="shared" si="0"/>
      </c>
      <c r="AX20" s="240">
        <f t="shared" si="0"/>
      </c>
      <c r="AY20" s="240">
        <f t="shared" si="1"/>
      </c>
      <c r="AZ20" s="240">
        <f t="shared" si="1"/>
      </c>
      <c r="BA20" s="240">
        <f t="shared" si="1"/>
      </c>
      <c r="BB20" s="240">
        <f t="shared" si="1"/>
      </c>
      <c r="BC20" s="240">
        <f t="shared" si="1"/>
      </c>
      <c r="BD20" s="240">
        <f t="shared" si="1"/>
      </c>
      <c r="BE20" s="240">
        <f t="shared" si="2"/>
      </c>
    </row>
    <row r="21" spans="1:57" ht="15" hidden="1" outlineLevel="2">
      <c r="A21" s="247"/>
      <c r="B21" s="248"/>
      <c r="C21" s="151"/>
      <c r="D21" s="249"/>
      <c r="E21" s="250"/>
      <c r="F21" s="250"/>
      <c r="G21" s="250"/>
      <c r="H21" s="250"/>
      <c r="I21" s="269">
        <f t="shared" si="5"/>
      </c>
      <c r="K21" s="240">
        <f t="shared" si="4"/>
      </c>
      <c r="L21" s="240">
        <f t="shared" si="6"/>
      </c>
      <c r="M21" s="240">
        <f t="shared" si="6"/>
      </c>
      <c r="N21" s="240">
        <f t="shared" si="6"/>
      </c>
      <c r="O21" s="240">
        <f t="shared" si="6"/>
      </c>
      <c r="P21" s="240">
        <f t="shared" si="6"/>
      </c>
      <c r="Q21" s="240">
        <f t="shared" si="6"/>
      </c>
      <c r="R21" s="240">
        <f t="shared" si="6"/>
      </c>
      <c r="S21" s="240">
        <f t="shared" si="6"/>
      </c>
      <c r="T21" s="240">
        <f t="shared" si="6"/>
      </c>
      <c r="U21" s="240">
        <f t="shared" si="6"/>
      </c>
      <c r="V21" s="240">
        <f t="shared" si="6"/>
      </c>
      <c r="W21" s="240">
        <f t="shared" si="6"/>
      </c>
      <c r="X21" s="240">
        <f t="shared" si="6"/>
      </c>
      <c r="Y21" s="240">
        <f t="shared" si="6"/>
      </c>
      <c r="Z21" s="240">
        <f t="shared" si="6"/>
      </c>
      <c r="AA21" s="240">
        <f t="shared" si="6"/>
      </c>
      <c r="AB21" s="240">
        <f t="shared" si="6"/>
      </c>
      <c r="AC21" s="240">
        <f t="shared" si="6"/>
      </c>
      <c r="AD21" s="240">
        <f t="shared" si="6"/>
      </c>
      <c r="AE21" s="240">
        <f t="shared" si="6"/>
      </c>
      <c r="AF21" s="240">
        <f t="shared" si="6"/>
      </c>
      <c r="AG21" s="240">
        <f t="shared" si="6"/>
      </c>
      <c r="AI21" s="240">
        <f t="shared" si="0"/>
      </c>
      <c r="AJ21" s="240">
        <f t="shared" si="0"/>
      </c>
      <c r="AK21" s="240">
        <f t="shared" si="0"/>
      </c>
      <c r="AL21" s="240">
        <f t="shared" si="0"/>
      </c>
      <c r="AM21" s="240">
        <f t="shared" si="0"/>
      </c>
      <c r="AN21" s="240">
        <f t="shared" si="0"/>
      </c>
      <c r="AO21" s="240">
        <f t="shared" si="0"/>
      </c>
      <c r="AP21" s="240">
        <f t="shared" si="0"/>
      </c>
      <c r="AQ21" s="240">
        <f t="shared" si="0"/>
      </c>
      <c r="AR21" s="240">
        <f t="shared" si="0"/>
      </c>
      <c r="AS21" s="240">
        <f t="shared" si="0"/>
      </c>
      <c r="AT21" s="240">
        <f t="shared" si="0"/>
      </c>
      <c r="AU21" s="240">
        <f t="shared" si="0"/>
      </c>
      <c r="AV21" s="240">
        <f t="shared" si="0"/>
      </c>
      <c r="AW21" s="240">
        <f t="shared" si="0"/>
      </c>
      <c r="AX21" s="240">
        <f t="shared" si="0"/>
      </c>
      <c r="AY21" s="240">
        <f t="shared" si="1"/>
      </c>
      <c r="AZ21" s="240">
        <f t="shared" si="1"/>
      </c>
      <c r="BA21" s="240">
        <f t="shared" si="1"/>
      </c>
      <c r="BB21" s="240">
        <f t="shared" si="1"/>
      </c>
      <c r="BC21" s="240">
        <f t="shared" si="1"/>
      </c>
      <c r="BD21" s="240">
        <f t="shared" si="1"/>
      </c>
      <c r="BE21" s="240">
        <f t="shared" si="2"/>
      </c>
    </row>
    <row r="22" spans="1:57" ht="15" hidden="1" outlineLevel="2">
      <c r="A22" s="247"/>
      <c r="B22" s="248"/>
      <c r="C22" s="151"/>
      <c r="D22" s="249"/>
      <c r="E22" s="250"/>
      <c r="F22" s="250"/>
      <c r="G22" s="250"/>
      <c r="H22" s="250"/>
      <c r="I22" s="269">
        <f t="shared" si="5"/>
      </c>
      <c r="K22" s="240">
        <f t="shared" si="4"/>
      </c>
      <c r="L22" s="240">
        <f t="shared" si="6"/>
      </c>
      <c r="M22" s="240">
        <f t="shared" si="6"/>
      </c>
      <c r="N22" s="240">
        <f t="shared" si="6"/>
      </c>
      <c r="O22" s="240">
        <f t="shared" si="6"/>
      </c>
      <c r="P22" s="240">
        <f t="shared" si="6"/>
      </c>
      <c r="Q22" s="240">
        <f t="shared" si="6"/>
      </c>
      <c r="R22" s="240">
        <f t="shared" si="6"/>
      </c>
      <c r="S22" s="240">
        <f t="shared" si="6"/>
      </c>
      <c r="T22" s="240">
        <f t="shared" si="6"/>
      </c>
      <c r="U22" s="240">
        <f t="shared" si="6"/>
      </c>
      <c r="V22" s="240">
        <f t="shared" si="6"/>
      </c>
      <c r="W22" s="240">
        <f t="shared" si="6"/>
      </c>
      <c r="X22" s="240">
        <f t="shared" si="6"/>
      </c>
      <c r="Y22" s="240">
        <f t="shared" si="6"/>
      </c>
      <c r="Z22" s="240">
        <f t="shared" si="6"/>
      </c>
      <c r="AA22" s="240">
        <f t="shared" si="6"/>
      </c>
      <c r="AB22" s="240">
        <f t="shared" si="6"/>
      </c>
      <c r="AC22" s="240">
        <f t="shared" si="6"/>
      </c>
      <c r="AD22" s="240">
        <f t="shared" si="6"/>
      </c>
      <c r="AE22" s="240">
        <f t="shared" si="6"/>
      </c>
      <c r="AF22" s="240">
        <f t="shared" si="6"/>
      </c>
      <c r="AG22" s="240">
        <f t="shared" si="6"/>
      </c>
      <c r="AI22" s="240">
        <f t="shared" si="0"/>
      </c>
      <c r="AJ22" s="240">
        <f t="shared" si="0"/>
      </c>
      <c r="AK22" s="240">
        <f t="shared" si="0"/>
      </c>
      <c r="AL22" s="240">
        <f t="shared" si="0"/>
      </c>
      <c r="AM22" s="240">
        <f t="shared" si="0"/>
      </c>
      <c r="AN22" s="240">
        <f t="shared" si="0"/>
      </c>
      <c r="AO22" s="240">
        <f t="shared" si="0"/>
      </c>
      <c r="AP22" s="240">
        <f t="shared" si="0"/>
      </c>
      <c r="AQ22" s="240">
        <f t="shared" si="0"/>
      </c>
      <c r="AR22" s="240">
        <f t="shared" si="0"/>
      </c>
      <c r="AS22" s="240">
        <f t="shared" si="0"/>
      </c>
      <c r="AT22" s="240">
        <f t="shared" si="0"/>
      </c>
      <c r="AU22" s="240">
        <f t="shared" si="0"/>
      </c>
      <c r="AV22" s="240">
        <f t="shared" si="0"/>
      </c>
      <c r="AW22" s="240">
        <f t="shared" si="0"/>
      </c>
      <c r="AX22" s="240">
        <f t="shared" si="0"/>
      </c>
      <c r="AY22" s="240">
        <f t="shared" si="1"/>
      </c>
      <c r="AZ22" s="240">
        <f t="shared" si="1"/>
      </c>
      <c r="BA22" s="240">
        <f t="shared" si="1"/>
      </c>
      <c r="BB22" s="240">
        <f t="shared" si="1"/>
      </c>
      <c r="BC22" s="240">
        <f t="shared" si="1"/>
      </c>
      <c r="BD22" s="240">
        <f t="shared" si="1"/>
      </c>
      <c r="BE22" s="240">
        <f t="shared" si="2"/>
      </c>
    </row>
    <row r="23" spans="1:57" ht="15" hidden="1" outlineLevel="2">
      <c r="A23" s="247"/>
      <c r="B23" s="248"/>
      <c r="C23" s="151"/>
      <c r="D23" s="249"/>
      <c r="E23" s="250"/>
      <c r="F23" s="250"/>
      <c r="G23" s="250"/>
      <c r="H23" s="250"/>
      <c r="I23" s="269">
        <f t="shared" si="5"/>
      </c>
      <c r="K23" s="240">
        <f t="shared" si="4"/>
      </c>
      <c r="L23" s="240">
        <f t="shared" si="6"/>
      </c>
      <c r="M23" s="240">
        <f t="shared" si="6"/>
      </c>
      <c r="N23" s="240">
        <f t="shared" si="6"/>
      </c>
      <c r="O23" s="240">
        <f t="shared" si="6"/>
      </c>
      <c r="P23" s="240">
        <f t="shared" si="6"/>
      </c>
      <c r="Q23" s="240">
        <f t="shared" si="6"/>
      </c>
      <c r="R23" s="240">
        <f t="shared" si="6"/>
      </c>
      <c r="S23" s="240">
        <f t="shared" si="6"/>
      </c>
      <c r="T23" s="240">
        <f t="shared" si="6"/>
      </c>
      <c r="U23" s="240">
        <f t="shared" si="6"/>
      </c>
      <c r="V23" s="240">
        <f t="shared" si="6"/>
      </c>
      <c r="W23" s="240">
        <f t="shared" si="6"/>
      </c>
      <c r="X23" s="240">
        <f t="shared" si="6"/>
      </c>
      <c r="Y23" s="240">
        <f t="shared" si="6"/>
      </c>
      <c r="Z23" s="240">
        <f t="shared" si="6"/>
      </c>
      <c r="AA23" s="240">
        <f t="shared" si="6"/>
      </c>
      <c r="AB23" s="240">
        <f t="shared" si="6"/>
      </c>
      <c r="AC23" s="240">
        <f t="shared" si="6"/>
      </c>
      <c r="AD23" s="240">
        <f t="shared" si="6"/>
      </c>
      <c r="AE23" s="240">
        <f t="shared" si="6"/>
      </c>
      <c r="AF23" s="240">
        <f t="shared" si="6"/>
      </c>
      <c r="AG23" s="240">
        <f t="shared" si="6"/>
      </c>
      <c r="AI23" s="240">
        <f t="shared" si="0"/>
      </c>
      <c r="AJ23" s="240">
        <f t="shared" si="0"/>
      </c>
      <c r="AK23" s="240">
        <f t="shared" si="0"/>
      </c>
      <c r="AL23" s="240">
        <f t="shared" si="0"/>
      </c>
      <c r="AM23" s="240">
        <f t="shared" si="0"/>
      </c>
      <c r="AN23" s="240">
        <f t="shared" si="0"/>
      </c>
      <c r="AO23" s="240">
        <f t="shared" si="0"/>
      </c>
      <c r="AP23" s="240">
        <f t="shared" si="0"/>
      </c>
      <c r="AQ23" s="240">
        <f t="shared" si="0"/>
      </c>
      <c r="AR23" s="240">
        <f t="shared" si="0"/>
      </c>
      <c r="AS23" s="240">
        <f t="shared" si="0"/>
      </c>
      <c r="AT23" s="240">
        <f t="shared" si="0"/>
      </c>
      <c r="AU23" s="240">
        <f t="shared" si="0"/>
      </c>
      <c r="AV23" s="240">
        <f t="shared" si="0"/>
      </c>
      <c r="AW23" s="240">
        <f t="shared" si="0"/>
      </c>
      <c r="AX23" s="240">
        <f t="shared" si="0"/>
      </c>
      <c r="AY23" s="240">
        <f t="shared" si="1"/>
      </c>
      <c r="AZ23" s="240">
        <f t="shared" si="1"/>
      </c>
      <c r="BA23" s="240">
        <f t="shared" si="1"/>
      </c>
      <c r="BB23" s="240">
        <f t="shared" si="1"/>
      </c>
      <c r="BC23" s="240">
        <f t="shared" si="1"/>
      </c>
      <c r="BD23" s="240">
        <f t="shared" si="1"/>
      </c>
      <c r="BE23" s="240">
        <f t="shared" si="2"/>
      </c>
    </row>
    <row r="24" spans="1:57" ht="15" hidden="1" outlineLevel="2">
      <c r="A24" s="247"/>
      <c r="B24" s="248"/>
      <c r="C24" s="151"/>
      <c r="D24" s="249"/>
      <c r="E24" s="250"/>
      <c r="F24" s="250"/>
      <c r="G24" s="250"/>
      <c r="H24" s="250"/>
      <c r="I24" s="269">
        <f t="shared" si="5"/>
      </c>
      <c r="K24" s="240">
        <f t="shared" si="4"/>
      </c>
      <c r="L24" s="240">
        <f t="shared" si="6"/>
      </c>
      <c r="M24" s="240">
        <f t="shared" si="6"/>
      </c>
      <c r="N24" s="240">
        <f t="shared" si="6"/>
      </c>
      <c r="O24" s="240">
        <f t="shared" si="6"/>
      </c>
      <c r="P24" s="240">
        <f t="shared" si="6"/>
      </c>
      <c r="Q24" s="240">
        <f t="shared" si="6"/>
      </c>
      <c r="R24" s="240">
        <f t="shared" si="6"/>
      </c>
      <c r="S24" s="240">
        <f t="shared" si="6"/>
      </c>
      <c r="T24" s="240">
        <f t="shared" si="6"/>
      </c>
      <c r="U24" s="240">
        <f t="shared" si="6"/>
      </c>
      <c r="V24" s="240">
        <f t="shared" si="6"/>
      </c>
      <c r="W24" s="240">
        <f t="shared" si="6"/>
      </c>
      <c r="X24" s="240">
        <f t="shared" si="6"/>
      </c>
      <c r="Y24" s="240">
        <f t="shared" si="6"/>
      </c>
      <c r="Z24" s="240">
        <f t="shared" si="6"/>
      </c>
      <c r="AA24" s="240">
        <f t="shared" si="6"/>
      </c>
      <c r="AB24" s="240">
        <f t="shared" si="6"/>
      </c>
      <c r="AC24" s="240">
        <f t="shared" si="6"/>
      </c>
      <c r="AD24" s="240">
        <f t="shared" si="6"/>
      </c>
      <c r="AE24" s="240">
        <f t="shared" si="6"/>
      </c>
      <c r="AF24" s="240">
        <f t="shared" si="6"/>
      </c>
      <c r="AG24" s="240">
        <f t="shared" si="6"/>
      </c>
      <c r="AI24" s="240">
        <f t="shared" si="0"/>
      </c>
      <c r="AJ24" s="240">
        <f t="shared" si="0"/>
      </c>
      <c r="AK24" s="240">
        <f t="shared" si="0"/>
      </c>
      <c r="AL24" s="240">
        <f t="shared" si="0"/>
      </c>
      <c r="AM24" s="240">
        <f t="shared" si="0"/>
      </c>
      <c r="AN24" s="240">
        <f t="shared" si="0"/>
      </c>
      <c r="AO24" s="240">
        <f t="shared" si="0"/>
      </c>
      <c r="AP24" s="240">
        <f t="shared" si="0"/>
      </c>
      <c r="AQ24" s="240">
        <f t="shared" si="0"/>
      </c>
      <c r="AR24" s="240">
        <f t="shared" si="0"/>
      </c>
      <c r="AS24" s="240">
        <f t="shared" si="0"/>
      </c>
      <c r="AT24" s="240">
        <f t="shared" si="0"/>
      </c>
      <c r="AU24" s="240">
        <f t="shared" si="0"/>
      </c>
      <c r="AV24" s="240">
        <f t="shared" si="0"/>
      </c>
      <c r="AW24" s="240">
        <f t="shared" si="0"/>
      </c>
      <c r="AX24" s="240">
        <f t="shared" si="0"/>
      </c>
      <c r="AY24" s="240">
        <f t="shared" si="1"/>
      </c>
      <c r="AZ24" s="240">
        <f t="shared" si="1"/>
      </c>
      <c r="BA24" s="240">
        <f t="shared" si="1"/>
      </c>
      <c r="BB24" s="240">
        <f t="shared" si="1"/>
      </c>
      <c r="BC24" s="240">
        <f t="shared" si="1"/>
      </c>
      <c r="BD24" s="240">
        <f t="shared" si="1"/>
      </c>
      <c r="BE24" s="240">
        <f t="shared" si="2"/>
      </c>
    </row>
    <row r="25" spans="1:57" ht="15" hidden="1" outlineLevel="2">
      <c r="A25" s="247"/>
      <c r="B25" s="248"/>
      <c r="C25" s="151"/>
      <c r="D25" s="249"/>
      <c r="E25" s="250"/>
      <c r="F25" s="250"/>
      <c r="G25" s="250"/>
      <c r="H25" s="250"/>
      <c r="I25" s="269">
        <f t="shared" si="5"/>
      </c>
      <c r="K25" s="240">
        <f t="shared" si="4"/>
      </c>
      <c r="L25" s="240">
        <f t="shared" si="6"/>
      </c>
      <c r="M25" s="240">
        <f t="shared" si="6"/>
      </c>
      <c r="N25" s="240">
        <f t="shared" si="6"/>
      </c>
      <c r="O25" s="240">
        <f t="shared" si="6"/>
      </c>
      <c r="P25" s="240">
        <f t="shared" si="6"/>
      </c>
      <c r="Q25" s="240">
        <f t="shared" si="6"/>
      </c>
      <c r="R25" s="240">
        <f t="shared" si="6"/>
      </c>
      <c r="S25" s="240">
        <f t="shared" si="6"/>
      </c>
      <c r="T25" s="240">
        <f t="shared" si="6"/>
      </c>
      <c r="U25" s="240">
        <f t="shared" si="6"/>
      </c>
      <c r="V25" s="240">
        <f t="shared" si="6"/>
      </c>
      <c r="W25" s="240">
        <f t="shared" si="6"/>
      </c>
      <c r="X25" s="240">
        <f t="shared" si="6"/>
      </c>
      <c r="Y25" s="240">
        <f t="shared" si="6"/>
      </c>
      <c r="Z25" s="240">
        <f t="shared" si="6"/>
      </c>
      <c r="AA25" s="240">
        <f t="shared" si="6"/>
      </c>
      <c r="AB25" s="240">
        <f t="shared" si="6"/>
      </c>
      <c r="AC25" s="240">
        <f t="shared" si="6"/>
      </c>
      <c r="AD25" s="240">
        <f t="shared" si="6"/>
      </c>
      <c r="AE25" s="240">
        <f t="shared" si="6"/>
      </c>
      <c r="AF25" s="240">
        <f t="shared" si="6"/>
      </c>
      <c r="AG25" s="240">
        <f t="shared" si="6"/>
      </c>
      <c r="AI25" s="240">
        <f t="shared" si="0"/>
      </c>
      <c r="AJ25" s="240">
        <f t="shared" si="0"/>
      </c>
      <c r="AK25" s="240">
        <f t="shared" si="0"/>
      </c>
      <c r="AL25" s="240">
        <f t="shared" si="0"/>
      </c>
      <c r="AM25" s="240">
        <f t="shared" si="0"/>
      </c>
      <c r="AN25" s="240">
        <f t="shared" si="0"/>
      </c>
      <c r="AO25" s="240">
        <f t="shared" si="0"/>
      </c>
      <c r="AP25" s="240">
        <f t="shared" si="0"/>
      </c>
      <c r="AQ25" s="240">
        <f t="shared" si="0"/>
      </c>
      <c r="AR25" s="240">
        <f t="shared" si="0"/>
      </c>
      <c r="AS25" s="240">
        <f t="shared" si="0"/>
      </c>
      <c r="AT25" s="240">
        <f t="shared" si="0"/>
      </c>
      <c r="AU25" s="240">
        <f t="shared" si="0"/>
      </c>
      <c r="AV25" s="240">
        <f t="shared" si="0"/>
      </c>
      <c r="AW25" s="240">
        <f t="shared" si="0"/>
      </c>
      <c r="AX25" s="240">
        <f t="shared" si="0"/>
      </c>
      <c r="AY25" s="240">
        <f t="shared" si="1"/>
      </c>
      <c r="AZ25" s="240">
        <f t="shared" si="1"/>
      </c>
      <c r="BA25" s="240">
        <f t="shared" si="1"/>
      </c>
      <c r="BB25" s="240">
        <f t="shared" si="1"/>
      </c>
      <c r="BC25" s="240">
        <f t="shared" si="1"/>
      </c>
      <c r="BD25" s="240">
        <f t="shared" si="1"/>
      </c>
      <c r="BE25" s="240">
        <f t="shared" si="2"/>
      </c>
    </row>
    <row r="26" spans="1:57" ht="15" hidden="1" outlineLevel="2">
      <c r="A26" s="247"/>
      <c r="B26" s="248"/>
      <c r="C26" s="151"/>
      <c r="D26" s="249"/>
      <c r="E26" s="250"/>
      <c r="F26" s="250"/>
      <c r="G26" s="250"/>
      <c r="H26" s="250"/>
      <c r="I26" s="269">
        <f t="shared" si="5"/>
      </c>
      <c r="K26" s="240">
        <f t="shared" si="4"/>
      </c>
      <c r="L26" s="240">
        <f t="shared" si="6"/>
      </c>
      <c r="M26" s="240">
        <f t="shared" si="6"/>
      </c>
      <c r="N26" s="240">
        <f t="shared" si="6"/>
      </c>
      <c r="O26" s="240">
        <f t="shared" si="6"/>
      </c>
      <c r="P26" s="240">
        <f t="shared" si="6"/>
      </c>
      <c r="Q26" s="240">
        <f t="shared" si="6"/>
      </c>
      <c r="R26" s="240">
        <f t="shared" si="6"/>
      </c>
      <c r="S26" s="240">
        <f t="shared" si="6"/>
      </c>
      <c r="T26" s="240">
        <f t="shared" si="6"/>
      </c>
      <c r="U26" s="240">
        <f t="shared" si="6"/>
      </c>
      <c r="V26" s="240">
        <f t="shared" si="6"/>
      </c>
      <c r="W26" s="240">
        <f t="shared" si="6"/>
      </c>
      <c r="X26" s="240">
        <f t="shared" si="6"/>
      </c>
      <c r="Y26" s="240">
        <f t="shared" si="6"/>
      </c>
      <c r="Z26" s="240">
        <f t="shared" si="6"/>
      </c>
      <c r="AA26" s="240">
        <f t="shared" si="6"/>
      </c>
      <c r="AB26" s="240">
        <f t="shared" si="6"/>
      </c>
      <c r="AC26" s="240">
        <f t="shared" si="6"/>
      </c>
      <c r="AD26" s="240">
        <f t="shared" si="6"/>
      </c>
      <c r="AE26" s="240">
        <f t="shared" si="6"/>
      </c>
      <c r="AF26" s="240">
        <f t="shared" si="6"/>
      </c>
      <c r="AG26" s="240">
        <f t="shared" si="6"/>
      </c>
      <c r="AI26" s="240">
        <f t="shared" si="0"/>
      </c>
      <c r="AJ26" s="240">
        <f t="shared" si="0"/>
      </c>
      <c r="AK26" s="240">
        <f t="shared" si="0"/>
      </c>
      <c r="AL26" s="240">
        <f t="shared" si="0"/>
      </c>
      <c r="AM26" s="240">
        <f t="shared" si="0"/>
      </c>
      <c r="AN26" s="240">
        <f t="shared" si="0"/>
      </c>
      <c r="AO26" s="240">
        <f t="shared" si="0"/>
      </c>
      <c r="AP26" s="240">
        <f t="shared" si="0"/>
      </c>
      <c r="AQ26" s="240">
        <f t="shared" si="0"/>
      </c>
      <c r="AR26" s="240">
        <f t="shared" si="0"/>
      </c>
      <c r="AS26" s="240">
        <f t="shared" si="0"/>
      </c>
      <c r="AT26" s="240">
        <f t="shared" si="0"/>
      </c>
      <c r="AU26" s="240">
        <f t="shared" si="0"/>
      </c>
      <c r="AV26" s="240">
        <f t="shared" si="0"/>
      </c>
      <c r="AW26" s="240">
        <f t="shared" si="0"/>
      </c>
      <c r="AX26" s="240">
        <f t="shared" si="0"/>
      </c>
      <c r="AY26" s="240">
        <f t="shared" si="1"/>
      </c>
      <c r="AZ26" s="240">
        <f t="shared" si="1"/>
      </c>
      <c r="BA26" s="240">
        <f t="shared" si="1"/>
      </c>
      <c r="BB26" s="240">
        <f t="shared" si="1"/>
      </c>
      <c r="BC26" s="240">
        <f t="shared" si="1"/>
      </c>
      <c r="BD26" s="240">
        <f t="shared" si="1"/>
      </c>
      <c r="BE26" s="240">
        <f t="shared" si="2"/>
      </c>
    </row>
    <row r="27" spans="1:57" ht="15" hidden="1" outlineLevel="2">
      <c r="A27" s="247"/>
      <c r="B27" s="248"/>
      <c r="C27" s="151"/>
      <c r="D27" s="249"/>
      <c r="E27" s="250"/>
      <c r="F27" s="250"/>
      <c r="G27" s="250"/>
      <c r="H27" s="250"/>
      <c r="I27" s="269">
        <f t="shared" si="5"/>
      </c>
      <c r="K27" s="240">
        <f t="shared" si="4"/>
      </c>
      <c r="L27" s="240">
        <f t="shared" si="6"/>
      </c>
      <c r="M27" s="240">
        <f t="shared" si="6"/>
      </c>
      <c r="N27" s="240">
        <f t="shared" si="6"/>
      </c>
      <c r="O27" s="240">
        <f t="shared" si="6"/>
      </c>
      <c r="P27" s="240">
        <f t="shared" si="6"/>
      </c>
      <c r="Q27" s="240">
        <f t="shared" si="6"/>
      </c>
      <c r="R27" s="240">
        <f t="shared" si="6"/>
      </c>
      <c r="S27" s="240">
        <f t="shared" si="6"/>
      </c>
      <c r="T27" s="240">
        <f t="shared" si="6"/>
      </c>
      <c r="U27" s="240">
        <f t="shared" si="6"/>
      </c>
      <c r="V27" s="240">
        <f t="shared" si="6"/>
      </c>
      <c r="W27" s="240">
        <f t="shared" si="6"/>
      </c>
      <c r="X27" s="240">
        <f t="shared" si="6"/>
      </c>
      <c r="Y27" s="240">
        <f t="shared" si="6"/>
      </c>
      <c r="Z27" s="240">
        <f t="shared" si="6"/>
      </c>
      <c r="AA27" s="240">
        <f t="shared" si="6"/>
      </c>
      <c r="AB27" s="240">
        <f t="shared" si="6"/>
      </c>
      <c r="AC27" s="240">
        <f t="shared" si="6"/>
      </c>
      <c r="AD27" s="240">
        <f t="shared" si="6"/>
      </c>
      <c r="AE27" s="240">
        <f t="shared" si="6"/>
      </c>
      <c r="AF27" s="240">
        <f t="shared" si="6"/>
      </c>
      <c r="AG27" s="240">
        <f t="shared" si="6"/>
      </c>
      <c r="AI27" s="240">
        <f t="shared" si="0"/>
      </c>
      <c r="AJ27" s="240">
        <f t="shared" si="0"/>
      </c>
      <c r="AK27" s="240">
        <f t="shared" si="0"/>
      </c>
      <c r="AL27" s="240">
        <f t="shared" si="0"/>
      </c>
      <c r="AM27" s="240">
        <f t="shared" si="0"/>
      </c>
      <c r="AN27" s="240">
        <f t="shared" si="0"/>
      </c>
      <c r="AO27" s="240">
        <f t="shared" si="0"/>
      </c>
      <c r="AP27" s="240">
        <f t="shared" si="0"/>
      </c>
      <c r="AQ27" s="240">
        <f t="shared" si="0"/>
      </c>
      <c r="AR27" s="240">
        <f t="shared" si="0"/>
      </c>
      <c r="AS27" s="240">
        <f t="shared" si="0"/>
      </c>
      <c r="AT27" s="240">
        <f t="shared" si="0"/>
      </c>
      <c r="AU27" s="240">
        <f t="shared" si="0"/>
      </c>
      <c r="AV27" s="240">
        <f t="shared" si="0"/>
      </c>
      <c r="AW27" s="240">
        <f t="shared" si="0"/>
      </c>
      <c r="AX27" s="240">
        <f>IF(Z27="MIN",AX$4,"")</f>
      </c>
      <c r="AY27" s="240">
        <f t="shared" si="1"/>
      </c>
      <c r="AZ27" s="240">
        <f t="shared" si="1"/>
      </c>
      <c r="BA27" s="240">
        <f t="shared" si="1"/>
      </c>
      <c r="BB27" s="240">
        <f t="shared" si="1"/>
      </c>
      <c r="BC27" s="240">
        <f t="shared" si="1"/>
      </c>
      <c r="BD27" s="240">
        <f t="shared" si="1"/>
      </c>
      <c r="BE27" s="240">
        <f t="shared" si="2"/>
      </c>
    </row>
    <row r="28" spans="1:57" ht="15" hidden="1" outlineLevel="2">
      <c r="A28" s="247"/>
      <c r="B28" s="248"/>
      <c r="C28" s="151"/>
      <c r="D28" s="249"/>
      <c r="E28" s="250"/>
      <c r="F28" s="250"/>
      <c r="G28" s="250"/>
      <c r="H28" s="250"/>
      <c r="I28" s="269">
        <f t="shared" si="5"/>
      </c>
      <c r="K28" s="240">
        <f t="shared" si="4"/>
      </c>
      <c r="L28" s="240">
        <f t="shared" si="6"/>
      </c>
      <c r="M28" s="240">
        <f t="shared" si="6"/>
      </c>
      <c r="N28" s="240">
        <f t="shared" si="6"/>
      </c>
      <c r="O28" s="240">
        <f t="shared" si="6"/>
      </c>
      <c r="P28" s="240">
        <f t="shared" si="6"/>
      </c>
      <c r="Q28" s="240">
        <f t="shared" si="6"/>
      </c>
      <c r="R28" s="240">
        <f t="shared" si="6"/>
      </c>
      <c r="S28" s="240">
        <f t="shared" si="6"/>
      </c>
      <c r="T28" s="240">
        <f t="shared" si="6"/>
      </c>
      <c r="U28" s="240">
        <f t="shared" si="6"/>
      </c>
      <c r="V28" s="240">
        <f t="shared" si="6"/>
      </c>
      <c r="W28" s="240">
        <f t="shared" si="6"/>
      </c>
      <c r="X28" s="240">
        <f t="shared" si="6"/>
      </c>
      <c r="Y28" s="240">
        <f aca="true" t="shared" si="7" ref="Y28:AG28">IF(X28="MIN","",IF(X28=MIN(X$7:X$29),"MIN",X28))</f>
      </c>
      <c r="Z28" s="240">
        <f t="shared" si="7"/>
      </c>
      <c r="AA28" s="240">
        <f t="shared" si="7"/>
      </c>
      <c r="AB28" s="240">
        <f t="shared" si="7"/>
      </c>
      <c r="AC28" s="240">
        <f t="shared" si="7"/>
      </c>
      <c r="AD28" s="240">
        <f t="shared" si="7"/>
      </c>
      <c r="AE28" s="240">
        <f t="shared" si="7"/>
      </c>
      <c r="AF28" s="240">
        <f t="shared" si="7"/>
      </c>
      <c r="AG28" s="240">
        <f t="shared" si="7"/>
      </c>
      <c r="AI28" s="240">
        <f aca="true" t="shared" si="8" ref="AI28:AW29">IF(K28="MIN",AI$4,"")</f>
      </c>
      <c r="AJ28" s="240">
        <f t="shared" si="8"/>
      </c>
      <c r="AK28" s="240">
        <f t="shared" si="8"/>
      </c>
      <c r="AL28" s="240">
        <f t="shared" si="8"/>
      </c>
      <c r="AM28" s="240">
        <f t="shared" si="8"/>
      </c>
      <c r="AN28" s="240">
        <f t="shared" si="8"/>
      </c>
      <c r="AO28" s="240">
        <f t="shared" si="8"/>
      </c>
      <c r="AP28" s="240">
        <f t="shared" si="8"/>
      </c>
      <c r="AQ28" s="240">
        <f t="shared" si="8"/>
      </c>
      <c r="AR28" s="240">
        <f t="shared" si="8"/>
      </c>
      <c r="AS28" s="240">
        <f t="shared" si="8"/>
      </c>
      <c r="AT28" s="240">
        <f t="shared" si="8"/>
      </c>
      <c r="AU28" s="240">
        <f t="shared" si="8"/>
      </c>
      <c r="AV28" s="240">
        <f t="shared" si="8"/>
      </c>
      <c r="AW28" s="240">
        <f t="shared" si="8"/>
      </c>
      <c r="AX28" s="240">
        <f>IF(Z28="MIN",AX$4,"")</f>
      </c>
      <c r="AY28" s="240">
        <f t="shared" si="1"/>
      </c>
      <c r="AZ28" s="240">
        <f t="shared" si="1"/>
      </c>
      <c r="BA28" s="240">
        <f t="shared" si="1"/>
      </c>
      <c r="BB28" s="240">
        <f t="shared" si="1"/>
      </c>
      <c r="BC28" s="240">
        <f t="shared" si="1"/>
      </c>
      <c r="BD28" s="240">
        <f t="shared" si="1"/>
      </c>
      <c r="BE28" s="240">
        <f t="shared" si="2"/>
      </c>
    </row>
    <row r="29" spans="1:57" ht="15" hidden="1" outlineLevel="2">
      <c r="A29" s="247"/>
      <c r="B29" s="275"/>
      <c r="C29" s="276"/>
      <c r="D29" s="249"/>
      <c r="E29" s="250"/>
      <c r="F29" s="250"/>
      <c r="G29" s="250"/>
      <c r="H29" s="250"/>
      <c r="I29" s="277">
        <f t="shared" si="5"/>
      </c>
      <c r="K29" s="240">
        <f t="shared" si="4"/>
      </c>
      <c r="L29" s="240">
        <f aca="true" t="shared" si="9" ref="L29:AG29">IF(K29="MIN","",IF(K29=MIN(K$7:K$29),"MIN",K29))</f>
      </c>
      <c r="M29" s="240">
        <f t="shared" si="9"/>
      </c>
      <c r="N29" s="240">
        <f t="shared" si="9"/>
      </c>
      <c r="O29" s="240">
        <f t="shared" si="9"/>
      </c>
      <c r="P29" s="240">
        <f t="shared" si="9"/>
      </c>
      <c r="Q29" s="240">
        <f t="shared" si="9"/>
      </c>
      <c r="R29" s="240">
        <f t="shared" si="9"/>
      </c>
      <c r="S29" s="240">
        <f t="shared" si="9"/>
      </c>
      <c r="T29" s="240">
        <f t="shared" si="9"/>
      </c>
      <c r="U29" s="240">
        <f t="shared" si="9"/>
      </c>
      <c r="V29" s="240">
        <f t="shared" si="9"/>
      </c>
      <c r="W29" s="240">
        <f t="shared" si="9"/>
      </c>
      <c r="X29" s="240">
        <f t="shared" si="9"/>
      </c>
      <c r="Y29" s="240">
        <f t="shared" si="9"/>
      </c>
      <c r="Z29" s="240">
        <f t="shared" si="9"/>
      </c>
      <c r="AA29" s="240">
        <f t="shared" si="9"/>
      </c>
      <c r="AB29" s="240">
        <f t="shared" si="9"/>
      </c>
      <c r="AC29" s="240">
        <f t="shared" si="9"/>
      </c>
      <c r="AD29" s="240">
        <f t="shared" si="9"/>
      </c>
      <c r="AE29" s="240">
        <f t="shared" si="9"/>
      </c>
      <c r="AF29" s="240">
        <f t="shared" si="9"/>
      </c>
      <c r="AG29" s="240">
        <f t="shared" si="9"/>
      </c>
      <c r="AI29" s="240">
        <f t="shared" si="8"/>
      </c>
      <c r="AJ29" s="240">
        <f t="shared" si="8"/>
      </c>
      <c r="AK29" s="240">
        <f t="shared" si="8"/>
      </c>
      <c r="AL29" s="240">
        <f t="shared" si="8"/>
      </c>
      <c r="AM29" s="240">
        <f t="shared" si="8"/>
      </c>
      <c r="AN29" s="240">
        <f t="shared" si="8"/>
      </c>
      <c r="AO29" s="240">
        <f t="shared" si="8"/>
      </c>
      <c r="AP29" s="240">
        <f t="shared" si="8"/>
      </c>
      <c r="AQ29" s="240">
        <f t="shared" si="8"/>
      </c>
      <c r="AR29" s="240">
        <f t="shared" si="8"/>
      </c>
      <c r="AS29" s="240">
        <f t="shared" si="8"/>
      </c>
      <c r="AT29" s="240">
        <f t="shared" si="8"/>
      </c>
      <c r="AU29" s="240">
        <f t="shared" si="8"/>
      </c>
      <c r="AV29" s="240">
        <f t="shared" si="8"/>
      </c>
      <c r="AW29" s="240">
        <f t="shared" si="8"/>
      </c>
      <c r="AX29" s="240">
        <f>IF(Z29="MIN",AX$4,"")</f>
      </c>
      <c r="AY29" s="240">
        <f t="shared" si="1"/>
      </c>
      <c r="AZ29" s="240">
        <f t="shared" si="1"/>
      </c>
      <c r="BA29" s="240">
        <f t="shared" si="1"/>
      </c>
      <c r="BB29" s="240">
        <f t="shared" si="1"/>
      </c>
      <c r="BC29" s="240">
        <f t="shared" si="1"/>
      </c>
      <c r="BD29" s="240">
        <f t="shared" si="1"/>
      </c>
      <c r="BE29" s="240">
        <f t="shared" si="2"/>
      </c>
    </row>
    <row r="30" spans="1:9" ht="15.75" collapsed="1" thickBot="1">
      <c r="A30" s="247"/>
      <c r="B30" s="254"/>
      <c r="C30" s="255"/>
      <c r="D30" s="256"/>
      <c r="E30" s="278"/>
      <c r="F30" s="278"/>
      <c r="G30" s="278"/>
      <c r="H30" s="257"/>
      <c r="I30" s="270"/>
    </row>
    <row r="31" spans="1:9" s="7" customFormat="1" ht="12.75">
      <c r="A31" s="259"/>
      <c r="B31" s="23"/>
      <c r="I31" s="166"/>
    </row>
    <row r="32" spans="1:9" s="7" customFormat="1" ht="12.75">
      <c r="A32" s="259"/>
      <c r="B32" s="23"/>
      <c r="I32" s="166"/>
    </row>
    <row r="33" spans="1:9" s="7" customFormat="1" ht="12.75">
      <c r="A33" s="259"/>
      <c r="B33" s="23"/>
      <c r="I33" s="166"/>
    </row>
    <row r="34" spans="1:9" s="7" customFormat="1" ht="12.75">
      <c r="A34" s="259"/>
      <c r="B34" s="23"/>
      <c r="I34" s="166"/>
    </row>
    <row r="35" spans="1:9" s="7" customFormat="1" ht="12.75">
      <c r="A35" s="259"/>
      <c r="B35" s="23"/>
      <c r="I35" s="166"/>
    </row>
    <row r="36" spans="1:9" s="7" customFormat="1" ht="12.75">
      <c r="A36" s="259"/>
      <c r="B36" s="23"/>
      <c r="I36" s="166"/>
    </row>
    <row r="37" spans="1:9" s="7" customFormat="1" ht="12.75">
      <c r="A37" s="259"/>
      <c r="B37" s="23"/>
      <c r="I37" s="166"/>
    </row>
    <row r="38" spans="1:9" s="7" customFormat="1" ht="12.75">
      <c r="A38" s="259"/>
      <c r="B38" s="23"/>
      <c r="I38" s="166"/>
    </row>
    <row r="39" spans="1:9" s="7" customFormat="1" ht="12.75">
      <c r="A39" s="259"/>
      <c r="B39" s="23"/>
      <c r="I39" s="166"/>
    </row>
    <row r="40" spans="1:9" s="7" customFormat="1" ht="12.75">
      <c r="A40" s="259"/>
      <c r="B40" s="23"/>
      <c r="I40" s="166"/>
    </row>
    <row r="41" spans="1:9" s="7" customFormat="1" ht="12.75">
      <c r="A41" s="259"/>
      <c r="B41" s="23"/>
      <c r="I41" s="166"/>
    </row>
    <row r="42" spans="1:9" s="7" customFormat="1" ht="12.75">
      <c r="A42" s="259"/>
      <c r="B42" s="23"/>
      <c r="I42" s="166"/>
    </row>
    <row r="43" spans="1:9" s="7" customFormat="1" ht="12.75">
      <c r="A43" s="259"/>
      <c r="B43" s="23"/>
      <c r="I43" s="166"/>
    </row>
    <row r="44" spans="1:9" s="7" customFormat="1" ht="12.75">
      <c r="A44" s="259"/>
      <c r="B44" s="23"/>
      <c r="I44" s="166"/>
    </row>
    <row r="45" spans="1:9" s="7" customFormat="1" ht="12.75">
      <c r="A45" s="259"/>
      <c r="B45" s="23"/>
      <c r="I45" s="166"/>
    </row>
    <row r="46" spans="1:9" s="7" customFormat="1" ht="12.75">
      <c r="A46" s="259"/>
      <c r="B46" s="23"/>
      <c r="I46" s="166"/>
    </row>
    <row r="47" spans="1:9" s="7" customFormat="1" ht="12.75">
      <c r="A47" s="259"/>
      <c r="B47" s="23"/>
      <c r="I47" s="166"/>
    </row>
    <row r="48" spans="1:9" s="7" customFormat="1" ht="12.75">
      <c r="A48" s="259"/>
      <c r="B48" s="23"/>
      <c r="I48" s="166"/>
    </row>
    <row r="49" spans="1:9" s="7" customFormat="1" ht="12.75">
      <c r="A49" s="259"/>
      <c r="B49" s="23"/>
      <c r="I49" s="166"/>
    </row>
    <row r="50" spans="1:9" s="7" customFormat="1" ht="12.75">
      <c r="A50" s="259"/>
      <c r="B50" s="23"/>
      <c r="I50" s="166"/>
    </row>
    <row r="51" spans="1:9" s="7" customFormat="1" ht="12.75">
      <c r="A51" s="259"/>
      <c r="B51" s="23"/>
      <c r="I51" s="166"/>
    </row>
    <row r="52" spans="1:9" s="7" customFormat="1" ht="12.75">
      <c r="A52" s="259"/>
      <c r="B52" s="23"/>
      <c r="I52" s="166"/>
    </row>
    <row r="53" spans="1:9" s="7" customFormat="1" ht="12.75">
      <c r="A53" s="259"/>
      <c r="B53" s="23"/>
      <c r="I53" s="166"/>
    </row>
    <row r="54" spans="1:9" s="7" customFormat="1" ht="12.75">
      <c r="A54" s="259"/>
      <c r="B54" s="23"/>
      <c r="I54" s="166"/>
    </row>
    <row r="55" spans="1:9" s="7" customFormat="1" ht="12.75">
      <c r="A55" s="259"/>
      <c r="B55" s="23"/>
      <c r="I55" s="166"/>
    </row>
    <row r="56" spans="1:9" s="7" customFormat="1" ht="12.75">
      <c r="A56" s="259"/>
      <c r="B56" s="23"/>
      <c r="I56" s="166"/>
    </row>
    <row r="57" spans="1:9" s="7" customFormat="1" ht="12.75">
      <c r="A57" s="259"/>
      <c r="B57" s="23"/>
      <c r="I57" s="166"/>
    </row>
    <row r="58" spans="1:9" s="7" customFormat="1" ht="12.75">
      <c r="A58" s="259"/>
      <c r="B58" s="23"/>
      <c r="I58" s="166"/>
    </row>
    <row r="59" spans="1:9" s="7" customFormat="1" ht="12.75">
      <c r="A59" s="259"/>
      <c r="B59" s="23"/>
      <c r="I59" s="166"/>
    </row>
    <row r="60" spans="1:9" s="7" customFormat="1" ht="12.75">
      <c r="A60" s="259"/>
      <c r="B60" s="23"/>
      <c r="I60" s="166"/>
    </row>
    <row r="61" spans="1:9" s="7" customFormat="1" ht="12.75">
      <c r="A61" s="259"/>
      <c r="B61" s="23"/>
      <c r="I61" s="166"/>
    </row>
    <row r="62" spans="1:9" s="7" customFormat="1" ht="12.75">
      <c r="A62" s="259"/>
      <c r="B62" s="23"/>
      <c r="I62" s="166"/>
    </row>
    <row r="63" spans="1:9" s="7" customFormat="1" ht="12.75">
      <c r="A63" s="259"/>
      <c r="B63" s="23"/>
      <c r="I63" s="166"/>
    </row>
    <row r="64" spans="1:9" s="7" customFormat="1" ht="12.75">
      <c r="A64" s="259"/>
      <c r="B64" s="23"/>
      <c r="I64" s="166"/>
    </row>
    <row r="65" spans="1:9" s="7" customFormat="1" ht="12.75">
      <c r="A65" s="259"/>
      <c r="B65" s="23"/>
      <c r="I65" s="166"/>
    </row>
    <row r="66" spans="1:9" s="7" customFormat="1" ht="12.75">
      <c r="A66" s="259"/>
      <c r="B66" s="23"/>
      <c r="I66" s="166"/>
    </row>
    <row r="67" spans="1:9" s="7" customFormat="1" ht="12.75">
      <c r="A67" s="259"/>
      <c r="B67" s="23"/>
      <c r="I67" s="166"/>
    </row>
    <row r="68" spans="1:9" s="7" customFormat="1" ht="12.75">
      <c r="A68" s="259"/>
      <c r="B68" s="23"/>
      <c r="I68" s="166"/>
    </row>
    <row r="69" spans="1:9" s="7" customFormat="1" ht="12.75">
      <c r="A69" s="259"/>
      <c r="B69" s="23"/>
      <c r="I69" s="166"/>
    </row>
    <row r="70" spans="1:9" s="7" customFormat="1" ht="12.75">
      <c r="A70" s="259"/>
      <c r="B70" s="23"/>
      <c r="I70" s="166"/>
    </row>
    <row r="71" spans="1:9" s="7" customFormat="1" ht="12.75">
      <c r="A71" s="259"/>
      <c r="B71" s="23"/>
      <c r="I71" s="166"/>
    </row>
    <row r="72" spans="1:9" s="7" customFormat="1" ht="12.75">
      <c r="A72" s="259"/>
      <c r="B72" s="23"/>
      <c r="I72" s="166"/>
    </row>
    <row r="73" spans="1:9" s="7" customFormat="1" ht="12.75">
      <c r="A73" s="259"/>
      <c r="B73" s="23"/>
      <c r="I73" s="166"/>
    </row>
    <row r="74" spans="1:9" s="7" customFormat="1" ht="12.75">
      <c r="A74" s="259"/>
      <c r="B74" s="23"/>
      <c r="I74" s="166"/>
    </row>
    <row r="75" spans="1:9" s="7" customFormat="1" ht="12.75">
      <c r="A75" s="259"/>
      <c r="B75" s="23"/>
      <c r="I75" s="166"/>
    </row>
    <row r="76" spans="1:9" s="7" customFormat="1" ht="12.75">
      <c r="A76" s="259"/>
      <c r="B76" s="23"/>
      <c r="I76" s="166"/>
    </row>
    <row r="77" spans="1:9" s="7" customFormat="1" ht="12.75">
      <c r="A77" s="259"/>
      <c r="B77" s="23"/>
      <c r="I77" s="166"/>
    </row>
    <row r="78" spans="1:9" s="7" customFormat="1" ht="12.75">
      <c r="A78" s="259"/>
      <c r="B78" s="23"/>
      <c r="I78" s="166"/>
    </row>
    <row r="79" spans="1:9" s="7" customFormat="1" ht="12.75">
      <c r="A79" s="259"/>
      <c r="B79" s="23"/>
      <c r="I79" s="166"/>
    </row>
    <row r="80" spans="1:9" s="7" customFormat="1" ht="12.75">
      <c r="A80" s="259"/>
      <c r="B80" s="23"/>
      <c r="I80" s="166"/>
    </row>
    <row r="81" spans="1:9" s="7" customFormat="1" ht="12.75">
      <c r="A81" s="259"/>
      <c r="B81" s="23"/>
      <c r="I81" s="166"/>
    </row>
    <row r="82" spans="1:9" s="7" customFormat="1" ht="12.75">
      <c r="A82" s="259"/>
      <c r="B82" s="23"/>
      <c r="I82" s="166"/>
    </row>
    <row r="83" spans="1:9" s="7" customFormat="1" ht="12.75">
      <c r="A83" s="259"/>
      <c r="B83" s="23"/>
      <c r="I83" s="166"/>
    </row>
    <row r="84" spans="1:9" s="7" customFormat="1" ht="12.75">
      <c r="A84" s="259"/>
      <c r="B84" s="23"/>
      <c r="I84" s="166"/>
    </row>
    <row r="85" spans="1:9" s="7" customFormat="1" ht="12.75">
      <c r="A85" s="259"/>
      <c r="B85" s="23"/>
      <c r="I85" s="166"/>
    </row>
    <row r="86" spans="1:9" s="7" customFormat="1" ht="12.75">
      <c r="A86" s="259"/>
      <c r="B86" s="23"/>
      <c r="I86" s="166"/>
    </row>
    <row r="87" spans="1:9" s="7" customFormat="1" ht="12.75">
      <c r="A87" s="259"/>
      <c r="B87" s="23"/>
      <c r="I87" s="166"/>
    </row>
    <row r="88" spans="1:9" s="7" customFormat="1" ht="12.75">
      <c r="A88" s="259"/>
      <c r="B88" s="23"/>
      <c r="I88" s="166"/>
    </row>
    <row r="89" spans="1:9" s="7" customFormat="1" ht="12.75">
      <c r="A89" s="259"/>
      <c r="B89" s="23"/>
      <c r="I89" s="166"/>
    </row>
    <row r="90" spans="1:9" s="7" customFormat="1" ht="12.75">
      <c r="A90" s="259"/>
      <c r="B90" s="23"/>
      <c r="I90" s="166"/>
    </row>
    <row r="91" spans="1:9" s="7" customFormat="1" ht="12.75">
      <c r="A91" s="259"/>
      <c r="B91" s="23"/>
      <c r="I91" s="166"/>
    </row>
    <row r="92" spans="1:9" s="7" customFormat="1" ht="12.75">
      <c r="A92" s="259"/>
      <c r="B92" s="23"/>
      <c r="I92" s="166"/>
    </row>
    <row r="93" spans="1:9" s="7" customFormat="1" ht="12.75">
      <c r="A93" s="259"/>
      <c r="B93" s="23"/>
      <c r="I93" s="166"/>
    </row>
    <row r="94" spans="1:9" s="7" customFormat="1" ht="12.75">
      <c r="A94" s="259"/>
      <c r="B94" s="23"/>
      <c r="I94" s="166"/>
    </row>
    <row r="95" spans="1:9" s="7" customFormat="1" ht="12.75">
      <c r="A95" s="259"/>
      <c r="B95" s="23"/>
      <c r="I95" s="166"/>
    </row>
    <row r="96" spans="1:9" s="7" customFormat="1" ht="12.75">
      <c r="A96" s="259"/>
      <c r="B96" s="23"/>
      <c r="I96" s="166"/>
    </row>
    <row r="97" spans="1:9" s="7" customFormat="1" ht="12.75">
      <c r="A97" s="259"/>
      <c r="B97" s="23"/>
      <c r="I97" s="166"/>
    </row>
    <row r="98" spans="1:9" s="7" customFormat="1" ht="12.75">
      <c r="A98" s="259"/>
      <c r="B98" s="23"/>
      <c r="I98" s="166"/>
    </row>
    <row r="99" spans="1:9" s="7" customFormat="1" ht="12.75">
      <c r="A99" s="259"/>
      <c r="B99" s="23"/>
      <c r="I99" s="166"/>
    </row>
    <row r="100" spans="1:9" s="7" customFormat="1" ht="12.75">
      <c r="A100" s="259"/>
      <c r="B100" s="23"/>
      <c r="I100" s="166"/>
    </row>
    <row r="101" spans="1:9" s="7" customFormat="1" ht="12.75">
      <c r="A101" s="259"/>
      <c r="B101" s="23"/>
      <c r="I101" s="166"/>
    </row>
    <row r="102" spans="1:9" s="7" customFormat="1" ht="12.75">
      <c r="A102" s="259"/>
      <c r="B102" s="23"/>
      <c r="I102" s="166"/>
    </row>
    <row r="103" spans="1:9" s="7" customFormat="1" ht="12.75">
      <c r="A103" s="259"/>
      <c r="B103" s="23"/>
      <c r="I103" s="166"/>
    </row>
    <row r="104" spans="1:9" s="7" customFormat="1" ht="12.75">
      <c r="A104" s="259"/>
      <c r="B104" s="23"/>
      <c r="I104" s="166"/>
    </row>
    <row r="105" spans="1:9" s="7" customFormat="1" ht="12.75">
      <c r="A105" s="259"/>
      <c r="B105" s="23"/>
      <c r="I105" s="166"/>
    </row>
    <row r="106" spans="1:9" s="7" customFormat="1" ht="12.75">
      <c r="A106" s="259"/>
      <c r="B106" s="23"/>
      <c r="I106" s="166"/>
    </row>
    <row r="107" spans="1:9" s="7" customFormat="1" ht="12.75">
      <c r="A107" s="259"/>
      <c r="B107" s="23"/>
      <c r="I107" s="166"/>
    </row>
    <row r="108" spans="1:9" s="7" customFormat="1" ht="12.75">
      <c r="A108" s="259"/>
      <c r="B108" s="23"/>
      <c r="I108" s="166"/>
    </row>
    <row r="109" spans="1:9" s="7" customFormat="1" ht="12.75">
      <c r="A109" s="259"/>
      <c r="B109" s="23"/>
      <c r="I109" s="166"/>
    </row>
    <row r="110" spans="1:9" s="7" customFormat="1" ht="12.75">
      <c r="A110" s="259"/>
      <c r="B110" s="23"/>
      <c r="I110" s="166"/>
    </row>
    <row r="111" spans="1:9" s="7" customFormat="1" ht="12.75">
      <c r="A111" s="259"/>
      <c r="B111" s="23"/>
      <c r="I111" s="166"/>
    </row>
    <row r="112" spans="1:9" s="7" customFormat="1" ht="12.75">
      <c r="A112" s="259"/>
      <c r="B112" s="23"/>
      <c r="I112" s="166"/>
    </row>
    <row r="113" spans="1:9" s="7" customFormat="1" ht="12.75">
      <c r="A113" s="259"/>
      <c r="B113" s="23"/>
      <c r="I113" s="166"/>
    </row>
  </sheetData>
  <sheetProtection/>
  <mergeCells count="1">
    <mergeCell ref="D4:I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Филипьева</dc:creator>
  <cp:keywords/>
  <dc:description/>
  <cp:lastModifiedBy>admin</cp:lastModifiedBy>
  <dcterms:created xsi:type="dcterms:W3CDTF">2018-10-08T12:13:14Z</dcterms:created>
  <dcterms:modified xsi:type="dcterms:W3CDTF">2018-10-08T13:50:42Z</dcterms:modified>
  <cp:category/>
  <cp:version/>
  <cp:contentType/>
  <cp:contentStatus/>
</cp:coreProperties>
</file>